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1" sheetId="13" r:id="rId1"/>
    <sheet name="2" sheetId="7" r:id="rId2"/>
    <sheet name="3" sheetId="8" r:id="rId3"/>
    <sheet name="4" sheetId="9" r:id="rId4"/>
    <sheet name="5" sheetId="3" r:id="rId5"/>
    <sheet name="6" sheetId="14" r:id="rId6"/>
    <sheet name="7" sheetId="1" r:id="rId7"/>
  </sheets>
  <externalReferences>
    <externalReference r:id="rId8"/>
  </externalReferences>
  <definedNames>
    <definedName name="_xlnm._FilterDatabase" localSheetId="6" hidden="1">'7'!#REF!</definedName>
    <definedName name="_ftn1" localSheetId="6">'7'!#REF!</definedName>
    <definedName name="_ftn2" localSheetId="6">'7'!#REF!</definedName>
    <definedName name="_ftn3" localSheetId="6">'7'!#REF!</definedName>
    <definedName name="_ftn4" localSheetId="6">'7'!#REF!</definedName>
    <definedName name="_ftn5" localSheetId="6">'7'!#REF!</definedName>
    <definedName name="_ftnref1" localSheetId="6">'7'!#REF!</definedName>
    <definedName name="_ftnref2" localSheetId="6">'7'!#REF!</definedName>
    <definedName name="_ftnref3" localSheetId="6">'7'!#REF!</definedName>
    <definedName name="_ftnref4" localSheetId="6">'7'!#REF!</definedName>
    <definedName name="_ftnref5" localSheetId="6">'7'!#REF!</definedName>
    <definedName name="_xlnm.Print_Area" localSheetId="1">'2'!$A$2:$L$3</definedName>
    <definedName name="_xlnm.Print_Area" localSheetId="6">'7'!#REF!</definedName>
  </definedNames>
  <calcPr calcId="152511"/>
</workbook>
</file>

<file path=xl/calcChain.xml><?xml version="1.0" encoding="utf-8"?>
<calcChain xmlns="http://schemas.openxmlformats.org/spreadsheetml/2006/main">
  <c r="J7" i="14" l="1"/>
  <c r="K7" i="14"/>
  <c r="J8" i="14"/>
  <c r="K8" i="14"/>
  <c r="J9" i="14"/>
  <c r="K9" i="14"/>
  <c r="J10" i="14"/>
  <c r="K10" i="14"/>
  <c r="J16" i="14"/>
  <c r="K16" i="14"/>
  <c r="J17" i="14"/>
  <c r="K17" i="14"/>
  <c r="J18" i="14"/>
  <c r="K18" i="14"/>
  <c r="J19" i="14"/>
  <c r="K19" i="14"/>
  <c r="J24" i="14"/>
  <c r="K24" i="14"/>
  <c r="J25" i="14"/>
  <c r="K25" i="14"/>
  <c r="J26" i="14"/>
  <c r="K26" i="14"/>
  <c r="J27" i="14"/>
  <c r="K27" i="14"/>
  <c r="J32" i="14"/>
  <c r="K32" i="14"/>
  <c r="J33" i="14"/>
  <c r="K33" i="14"/>
  <c r="J34" i="14"/>
  <c r="K34" i="14"/>
  <c r="J35" i="14"/>
  <c r="K35" i="14"/>
  <c r="G36" i="14"/>
  <c r="H36" i="14"/>
  <c r="F13" i="13"/>
  <c r="E12" i="13"/>
  <c r="G12" i="13" s="1"/>
  <c r="G11" i="13"/>
  <c r="E11" i="13"/>
  <c r="E10" i="13"/>
  <c r="G10" i="13" s="1"/>
  <c r="G9" i="13"/>
  <c r="E9" i="13"/>
  <c r="E8" i="13"/>
  <c r="G8" i="13" s="1"/>
  <c r="G7" i="13"/>
  <c r="E7" i="13"/>
  <c r="E13" i="13" s="1"/>
  <c r="F9" i="8" l="1"/>
  <c r="F8" i="8"/>
  <c r="G13" i="1" l="1"/>
  <c r="I13" i="1" s="1"/>
  <c r="K14" i="3" l="1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H15" i="3" l="1"/>
  <c r="G15" i="3"/>
  <c r="H15" i="1" l="1"/>
  <c r="G10" i="1" l="1"/>
  <c r="I10" i="1" s="1"/>
  <c r="G12" i="1"/>
  <c r="I12" i="1" s="1"/>
  <c r="G9" i="1"/>
  <c r="I9" i="1" s="1"/>
  <c r="G11" i="1"/>
  <c r="I11" i="1" s="1"/>
  <c r="G14" i="1"/>
  <c r="I14" i="1" s="1"/>
  <c r="G8" i="1"/>
  <c r="I8" i="1" l="1"/>
  <c r="G15" i="1"/>
</calcChain>
</file>

<file path=xl/sharedStrings.xml><?xml version="1.0" encoding="utf-8"?>
<sst xmlns="http://schemas.openxmlformats.org/spreadsheetml/2006/main" count="136" uniqueCount="71">
  <si>
    <t>Studierende</t>
  </si>
  <si>
    <t>Mitarbeiter/innen</t>
  </si>
  <si>
    <t>Gesamt</t>
  </si>
  <si>
    <t>Wie oft besuchen Sie eines oder mehrere unserer Gebäude?</t>
  </si>
  <si>
    <t>Gesamtheit</t>
  </si>
  <si>
    <t>nie</t>
  </si>
  <si>
    <t>sehr oft</t>
  </si>
  <si>
    <t>(gültige Prozente)</t>
  </si>
  <si>
    <t>Gesamt (inklus. k.A.)</t>
  </si>
  <si>
    <t xml:space="preserve">Zentralbibliothek </t>
  </si>
  <si>
    <t xml:space="preserve">Bereichsbibliothek Chemie </t>
  </si>
  <si>
    <t xml:space="preserve">Bereichsbibliothek Forstwissenschaften </t>
  </si>
  <si>
    <t xml:space="preserve">Bereichsbibliothek Medizin </t>
  </si>
  <si>
    <t xml:space="preserve">Bereichsbibliothek Physik </t>
  </si>
  <si>
    <t xml:space="preserve">Bereichsbibliothek Wirtschafts- und Sozialwissenschaften </t>
  </si>
  <si>
    <t>Bibliothek Waldweg</t>
  </si>
  <si>
    <t xml:space="preserve">Historisches Gebäude </t>
  </si>
  <si>
    <t>Gesamt (gültige Prozente)</t>
  </si>
  <si>
    <t>k.A.</t>
  </si>
  <si>
    <t>Professor/innen</t>
  </si>
  <si>
    <t>Auf welchem Wege gelangen Sie zu den oben genannten Medien?</t>
  </si>
  <si>
    <t xml:space="preserve">elektronischer Bibliothekskatalog / OPAC </t>
  </si>
  <si>
    <t>andere elektronische Kataloge</t>
  </si>
  <si>
    <t>elektronische Zeitschriftenbibliothek (EZB)</t>
  </si>
  <si>
    <t>Datenbank-Infosystem (DBIS)</t>
  </si>
  <si>
    <t>fachspezifische Datenbanken</t>
  </si>
  <si>
    <t>Suchmaschinen (z.B. Google Scholar, Google)</t>
  </si>
  <si>
    <t>teils/teils</t>
  </si>
  <si>
    <t>Tab 18</t>
  </si>
  <si>
    <t>nicht hilfreich</t>
  </si>
  <si>
    <t>sehr hilfreich</t>
  </si>
  <si>
    <t>3. g.</t>
  </si>
  <si>
    <t>Wie wichtig ist Ihnen ein Ausbau der folgenden Angebote an der SUB Göttingen?</t>
  </si>
  <si>
    <t>reduzieren</t>
  </si>
  <si>
    <t>gleichhalten</t>
  </si>
  <si>
    <t>ausbauen</t>
  </si>
  <si>
    <t>Kommunikation</t>
  </si>
  <si>
    <t>Tab 69</t>
  </si>
  <si>
    <t>Angebot elektronisch verfügbarer Medien</t>
  </si>
  <si>
    <t>Angebot gedruckter Medien</t>
  </si>
  <si>
    <t>Angebote zum Finden, Bewerten und Organisieren von Informationen</t>
  </si>
  <si>
    <t>Publikationsmanagement</t>
  </si>
  <si>
    <t>Forschungsdatenmanagement</t>
  </si>
  <si>
    <t>andere</t>
  </si>
  <si>
    <t>Bereichsbibliothek Kulturwissenschaften</t>
  </si>
  <si>
    <t>Tab. 2</t>
  </si>
  <si>
    <t>Wie hilfreich wäre eine Unterstützung bei folgenden Themen für Studierende aus Ihrer Sicht?</t>
  </si>
  <si>
    <t xml:space="preserve">k.A. </t>
  </si>
  <si>
    <t xml:space="preserve">Recherche </t>
  </si>
  <si>
    <t>Werkzeuge für die Teamarbeit</t>
  </si>
  <si>
    <t>Ausleihe von Audio-, Bild- und Videotechnik</t>
  </si>
  <si>
    <t>Tab 33</t>
  </si>
  <si>
    <t>Wie hilfreich wäre eine Unterstützung bei folgenden Themen für Ihr Studium?</t>
  </si>
  <si>
    <t>Recherche</t>
  </si>
  <si>
    <t>Literaturverwaltungsprogramme</t>
  </si>
  <si>
    <t>Tab. 28</t>
  </si>
  <si>
    <t>Tab 34</t>
  </si>
  <si>
    <t>wichtig/sehr wichtig</t>
  </si>
  <si>
    <t>Gesamtausleihstatistik</t>
  </si>
  <si>
    <t xml:space="preserve"> </t>
  </si>
  <si>
    <t>aktive Fernleihe ZB  u. Bereichsbibl. 2005-2015 (inkl. OCLC)</t>
  </si>
  <si>
    <t>Positiv</t>
  </si>
  <si>
    <t>durch Ausleihe</t>
  </si>
  <si>
    <t>durch Kopie</t>
  </si>
  <si>
    <t>davon elektronisch</t>
  </si>
  <si>
    <t>passive Fernleihe 2005-2015 (inkl. OCLC)</t>
  </si>
  <si>
    <t>oft</t>
  </si>
  <si>
    <t>selten</t>
  </si>
  <si>
    <t>mitunter</t>
  </si>
  <si>
    <t>hilfreich</t>
  </si>
  <si>
    <t>wenig hilfreich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</si>
</sst>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3" fontId="7" fillId="0" borderId="0"/>
    <xf numFmtId="0" fontId="7" fillId="0" borderId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5" borderId="0" xfId="0" applyFill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3" fontId="8" fillId="0" borderId="0" xfId="5" applyFont="1" applyAlignment="1">
      <alignment horizontal="centerContinuous"/>
    </xf>
    <xf numFmtId="3" fontId="7" fillId="0" borderId="0" xfId="5"/>
    <xf numFmtId="3" fontId="7" fillId="0" borderId="0" xfId="5" applyFont="1" applyBorder="1"/>
    <xf numFmtId="3" fontId="9" fillId="0" borderId="0" xfId="5" applyFont="1" applyBorder="1"/>
    <xf numFmtId="3" fontId="7" fillId="0" borderId="12" xfId="5" applyFont="1" applyBorder="1"/>
    <xf numFmtId="3" fontId="7" fillId="0" borderId="11" xfId="5" applyFont="1" applyBorder="1"/>
    <xf numFmtId="3" fontId="7" fillId="0" borderId="11" xfId="5" applyBorder="1"/>
    <xf numFmtId="3" fontId="7" fillId="0" borderId="0" xfId="5" applyFont="1"/>
    <xf numFmtId="1" fontId="7" fillId="0" borderId="11" xfId="5" applyNumberFormat="1" applyBorder="1"/>
    <xf numFmtId="3" fontId="10" fillId="0" borderId="11" xfId="5" applyNumberFormat="1" applyFont="1" applyBorder="1"/>
    <xf numFmtId="0" fontId="0" fillId="0" borderId="0" xfId="0" applyBorder="1"/>
    <xf numFmtId="0" fontId="0" fillId="0" borderId="0" xfId="0" applyBorder="1" applyAlignment="1"/>
    <xf numFmtId="0" fontId="11" fillId="0" borderId="0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7" borderId="19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 wrapText="1"/>
    </xf>
    <xf numFmtId="0" fontId="11" fillId="7" borderId="2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9" fontId="9" fillId="0" borderId="0" xfId="4" applyFont="1" applyFill="1" applyBorder="1" applyAlignment="1">
      <alignment horizontal="center"/>
    </xf>
    <xf numFmtId="0" fontId="9" fillId="0" borderId="22" xfId="0" applyFont="1" applyBorder="1" applyAlignment="1"/>
    <xf numFmtId="0" fontId="0" fillId="0" borderId="23" xfId="0" applyBorder="1" applyAlignment="1"/>
    <xf numFmtId="0" fontId="9" fillId="6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0" borderId="15" xfId="0" applyFont="1" applyBorder="1" applyAlignment="1"/>
    <xf numFmtId="0" fontId="9" fillId="6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6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7" fillId="0" borderId="0" xfId="0" applyFont="1"/>
    <xf numFmtId="9" fontId="0" fillId="0" borderId="0" xfId="4" applyFont="1"/>
    <xf numFmtId="0" fontId="7" fillId="0" borderId="0" xfId="6"/>
    <xf numFmtId="0" fontId="11" fillId="6" borderId="27" xfId="6" applyFont="1" applyFill="1" applyBorder="1" applyAlignment="1">
      <alignment horizontal="center"/>
    </xf>
    <xf numFmtId="0" fontId="11" fillId="0" borderId="27" xfId="6" applyFont="1" applyBorder="1" applyAlignment="1">
      <alignment horizontal="center"/>
    </xf>
    <xf numFmtId="0" fontId="11" fillId="6" borderId="26" xfId="6" applyFont="1" applyFill="1" applyBorder="1" applyAlignment="1">
      <alignment horizontal="center"/>
    </xf>
    <xf numFmtId="0" fontId="9" fillId="6" borderId="30" xfId="6" applyFont="1" applyFill="1" applyBorder="1" applyAlignment="1">
      <alignment horizontal="center"/>
    </xf>
    <xf numFmtId="0" fontId="9" fillId="0" borderId="30" xfId="6" applyFont="1" applyBorder="1" applyAlignment="1">
      <alignment horizontal="center"/>
    </xf>
    <xf numFmtId="0" fontId="9" fillId="6" borderId="29" xfId="6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15" xfId="6" applyFont="1" applyBorder="1"/>
    <xf numFmtId="0" fontId="9" fillId="0" borderId="16" xfId="6" applyFont="1" applyBorder="1"/>
    <xf numFmtId="0" fontId="9" fillId="6" borderId="0" xfId="6" applyFont="1" applyFill="1" applyBorder="1" applyAlignment="1">
      <alignment horizontal="center"/>
    </xf>
    <xf numFmtId="0" fontId="9" fillId="6" borderId="16" xfId="6" applyFont="1" applyFill="1" applyBorder="1" applyAlignment="1">
      <alignment horizontal="center"/>
    </xf>
    <xf numFmtId="0" fontId="9" fillId="6" borderId="18" xfId="6" applyFont="1" applyFill="1" applyBorder="1" applyAlignment="1">
      <alignment horizontal="center"/>
    </xf>
    <xf numFmtId="0" fontId="9" fillId="0" borderId="18" xfId="6" applyFont="1" applyBorder="1" applyAlignment="1">
      <alignment horizontal="center"/>
    </xf>
    <xf numFmtId="0" fontId="9" fillId="6" borderId="21" xfId="6" applyFont="1" applyFill="1" applyBorder="1" applyAlignment="1">
      <alignment horizontal="center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9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9" fillId="0" borderId="15" xfId="6" applyFont="1" applyBorder="1" applyAlignment="1"/>
    <xf numFmtId="0" fontId="7" fillId="0" borderId="16" xfId="6" applyBorder="1" applyAlignment="1"/>
    <xf numFmtId="0" fontId="9" fillId="0" borderId="17" xfId="6" applyFont="1" applyBorder="1" applyAlignment="1"/>
    <xf numFmtId="0" fontId="7" fillId="0" borderId="21" xfId="6" applyBorder="1" applyAlignment="1"/>
    <xf numFmtId="0" fontId="9" fillId="0" borderId="15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0" xfId="6" applyFont="1" applyBorder="1" applyAlignment="1"/>
    <xf numFmtId="0" fontId="7" fillId="0" borderId="0" xfId="6" applyBorder="1" applyAlignment="1"/>
    <xf numFmtId="0" fontId="12" fillId="0" borderId="17" xfId="6" applyFont="1" applyBorder="1" applyAlignment="1">
      <alignment horizontal="center" vertical="center"/>
    </xf>
    <xf numFmtId="0" fontId="12" fillId="0" borderId="18" xfId="6" applyFont="1" applyBorder="1" applyAlignment="1">
      <alignment horizontal="center" vertical="center"/>
    </xf>
    <xf numFmtId="0" fontId="12" fillId="0" borderId="18" xfId="6" applyFont="1" applyBorder="1" applyAlignment="1"/>
    <xf numFmtId="0" fontId="7" fillId="0" borderId="18" xfId="6" applyBorder="1" applyAlignment="1"/>
    <xf numFmtId="0" fontId="12" fillId="0" borderId="25" xfId="6" applyFont="1" applyBorder="1" applyAlignment="1"/>
    <xf numFmtId="0" fontId="12" fillId="0" borderId="26" xfId="6" applyFont="1" applyBorder="1" applyAlignment="1"/>
    <xf numFmtId="0" fontId="9" fillId="0" borderId="28" xfId="6" applyFont="1" applyBorder="1" applyAlignment="1"/>
    <xf numFmtId="0" fontId="9" fillId="0" borderId="29" xfId="6" applyFont="1" applyBorder="1" applyAlignment="1"/>
    <xf numFmtId="0" fontId="1" fillId="0" borderId="2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</cellXfs>
  <cellStyles count="8">
    <cellStyle name="Link" xfId="1" builtinId="8"/>
    <cellStyle name="Prozent" xfId="4" builtinId="5"/>
    <cellStyle name="Prozent 2" xfId="7"/>
    <cellStyle name="Standard" xfId="0" builtinId="0"/>
    <cellStyle name="Standard 2" xfId="5"/>
    <cellStyle name="Standard 3" xfId="6"/>
    <cellStyle name="style1421055741779" xfId="2"/>
    <cellStyle name="style142105574216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[1]Tabelle1!$D$250</c:f>
              <c:strCache>
                <c:ptCount val="1"/>
                <c:pt idx="0">
                  <c:v>ausbauen</c:v>
                </c:pt>
              </c:strCache>
            </c:strRef>
          </c:tx>
          <c:invertIfNegative val="0"/>
          <c:cat>
            <c:strRef>
              <c:f>[1]Tabelle1!$A$251:$A$256</c:f>
              <c:strCache>
                <c:ptCount val="6"/>
                <c:pt idx="0">
                  <c:v>Publikationsmanagement</c:v>
                </c:pt>
                <c:pt idx="1">
                  <c:v>Forschungsdatenmanagement</c:v>
                </c:pt>
                <c:pt idx="2">
                  <c:v>Kommunikation</c:v>
                </c:pt>
                <c:pt idx="3">
                  <c:v>Angebote zum Finden, Bewerten und Organisieren von Informationen</c:v>
                </c:pt>
                <c:pt idx="4">
                  <c:v>Angebot gedruckter Medien</c:v>
                </c:pt>
                <c:pt idx="5">
                  <c:v>Angebot elektronisch verfügbarer Medien</c:v>
                </c:pt>
              </c:strCache>
            </c:strRef>
          </c:cat>
          <c:val>
            <c:numRef>
              <c:f>[1]Tabelle1!$D$251:$D$256</c:f>
              <c:numCache>
                <c:formatCode>General</c:formatCode>
                <c:ptCount val="6"/>
                <c:pt idx="0">
                  <c:v>283</c:v>
                </c:pt>
                <c:pt idx="1">
                  <c:v>291</c:v>
                </c:pt>
                <c:pt idx="2">
                  <c:v>480</c:v>
                </c:pt>
                <c:pt idx="3">
                  <c:v>830</c:v>
                </c:pt>
                <c:pt idx="4">
                  <c:v>917</c:v>
                </c:pt>
                <c:pt idx="5">
                  <c:v>1608</c:v>
                </c:pt>
              </c:numCache>
            </c:numRef>
          </c:val>
        </c:ser>
        <c:ser>
          <c:idx val="1"/>
          <c:order val="1"/>
          <c:tx>
            <c:strRef>
              <c:f>[1]Tabelle1!$C$250</c:f>
              <c:strCache>
                <c:ptCount val="1"/>
                <c:pt idx="0">
                  <c:v>gleichhalten</c:v>
                </c:pt>
              </c:strCache>
            </c:strRef>
          </c:tx>
          <c:invertIfNegative val="0"/>
          <c:cat>
            <c:strRef>
              <c:f>[1]Tabelle1!$A$251:$A$256</c:f>
              <c:strCache>
                <c:ptCount val="6"/>
                <c:pt idx="0">
                  <c:v>Publikationsmanagement</c:v>
                </c:pt>
                <c:pt idx="1">
                  <c:v>Forschungsdatenmanagement</c:v>
                </c:pt>
                <c:pt idx="2">
                  <c:v>Kommunikation</c:v>
                </c:pt>
                <c:pt idx="3">
                  <c:v>Angebote zum Finden, Bewerten und Organisieren von Informationen</c:v>
                </c:pt>
                <c:pt idx="4">
                  <c:v>Angebot gedruckter Medien</c:v>
                </c:pt>
                <c:pt idx="5">
                  <c:v>Angebot elektronisch verfügbarer Medien</c:v>
                </c:pt>
              </c:strCache>
            </c:strRef>
          </c:cat>
          <c:val>
            <c:numRef>
              <c:f>[1]Tabelle1!$C$251:$C$256</c:f>
              <c:numCache>
                <c:formatCode>General</c:formatCode>
                <c:ptCount val="6"/>
                <c:pt idx="0">
                  <c:v>460</c:v>
                </c:pt>
                <c:pt idx="1">
                  <c:v>411</c:v>
                </c:pt>
                <c:pt idx="2">
                  <c:v>1353</c:v>
                </c:pt>
                <c:pt idx="3">
                  <c:v>1068</c:v>
                </c:pt>
                <c:pt idx="4">
                  <c:v>921</c:v>
                </c:pt>
                <c:pt idx="5">
                  <c:v>386</c:v>
                </c:pt>
              </c:numCache>
            </c:numRef>
          </c:val>
        </c:ser>
        <c:ser>
          <c:idx val="0"/>
          <c:order val="2"/>
          <c:tx>
            <c:strRef>
              <c:f>[1]Tabelle1!$B$250</c:f>
              <c:strCache>
                <c:ptCount val="1"/>
                <c:pt idx="0">
                  <c:v>reduzieren</c:v>
                </c:pt>
              </c:strCache>
            </c:strRef>
          </c:tx>
          <c:invertIfNegative val="0"/>
          <c:cat>
            <c:strRef>
              <c:f>[1]Tabelle1!$A$251:$A$256</c:f>
              <c:strCache>
                <c:ptCount val="6"/>
                <c:pt idx="0">
                  <c:v>Publikationsmanagement</c:v>
                </c:pt>
                <c:pt idx="1">
                  <c:v>Forschungsdatenmanagement</c:v>
                </c:pt>
                <c:pt idx="2">
                  <c:v>Kommunikation</c:v>
                </c:pt>
                <c:pt idx="3">
                  <c:v>Angebote zum Finden, Bewerten und Organisieren von Informationen</c:v>
                </c:pt>
                <c:pt idx="4">
                  <c:v>Angebot gedruckter Medien</c:v>
                </c:pt>
                <c:pt idx="5">
                  <c:v>Angebot elektronisch verfügbarer Medien</c:v>
                </c:pt>
              </c:strCache>
            </c:strRef>
          </c:cat>
          <c:val>
            <c:numRef>
              <c:f>[1]Tabelle1!$B$251:$B$256</c:f>
              <c:numCache>
                <c:formatCode>General</c:formatCode>
                <c:ptCount val="6"/>
                <c:pt idx="0">
                  <c:v>53</c:v>
                </c:pt>
                <c:pt idx="1">
                  <c:v>86</c:v>
                </c:pt>
                <c:pt idx="2">
                  <c:v>110</c:v>
                </c:pt>
                <c:pt idx="3">
                  <c:v>75</c:v>
                </c:pt>
                <c:pt idx="4">
                  <c:v>160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[1]Tabelle1!$F$250</c:f>
              <c:strCache>
                <c:ptCount val="1"/>
                <c:pt idx="0">
                  <c:v>k.A.</c:v>
                </c:pt>
              </c:strCache>
            </c:strRef>
          </c:tx>
          <c:invertIfNegative val="0"/>
          <c:cat>
            <c:strRef>
              <c:f>[1]Tabelle1!$A$251:$A$256</c:f>
              <c:strCache>
                <c:ptCount val="6"/>
                <c:pt idx="0">
                  <c:v>Publikationsmanagement</c:v>
                </c:pt>
                <c:pt idx="1">
                  <c:v>Forschungsdatenmanagement</c:v>
                </c:pt>
                <c:pt idx="2">
                  <c:v>Kommunikation</c:v>
                </c:pt>
                <c:pt idx="3">
                  <c:v>Angebote zum Finden, Bewerten und Organisieren von Informationen</c:v>
                </c:pt>
                <c:pt idx="4">
                  <c:v>Angebot gedruckter Medien</c:v>
                </c:pt>
                <c:pt idx="5">
                  <c:v>Angebot elektronisch verfügbarer Medien</c:v>
                </c:pt>
              </c:strCache>
            </c:strRef>
          </c:cat>
          <c:val>
            <c:numRef>
              <c:f>[1]Tabelle1!$F$251:$F$256</c:f>
              <c:numCache>
                <c:formatCode>General</c:formatCode>
                <c:ptCount val="6"/>
                <c:pt idx="0">
                  <c:v>216</c:v>
                </c:pt>
                <c:pt idx="1">
                  <c:v>224</c:v>
                </c:pt>
                <c:pt idx="2">
                  <c:v>517</c:v>
                </c:pt>
                <c:pt idx="3">
                  <c:v>487</c:v>
                </c:pt>
                <c:pt idx="4">
                  <c:v>462</c:v>
                </c:pt>
                <c:pt idx="5">
                  <c:v>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260912"/>
        <c:axId val="210729472"/>
      </c:barChart>
      <c:catAx>
        <c:axId val="132260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e-DE"/>
          </a:p>
        </c:txPr>
        <c:crossAx val="210729472"/>
        <c:crosses val="autoZero"/>
        <c:auto val="1"/>
        <c:lblAlgn val="ctr"/>
        <c:lblOffset val="100"/>
        <c:noMultiLvlLbl val="0"/>
      </c:catAx>
      <c:valAx>
        <c:axId val="2107294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de-DE"/>
          </a:p>
        </c:txPr>
        <c:crossAx val="1322609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100" b="1">
              <a:latin typeface="+mn-lt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'2'!$A$6:$P$6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'2'!$A$7:$P$7</c:f>
              <c:numCache>
                <c:formatCode>#,##0</c:formatCode>
                <c:ptCount val="16"/>
                <c:pt idx="0">
                  <c:v>466853</c:v>
                </c:pt>
                <c:pt idx="1">
                  <c:v>426860</c:v>
                </c:pt>
                <c:pt idx="2">
                  <c:v>423876</c:v>
                </c:pt>
                <c:pt idx="3">
                  <c:v>412827</c:v>
                </c:pt>
                <c:pt idx="4">
                  <c:v>431930</c:v>
                </c:pt>
                <c:pt idx="5">
                  <c:v>416963</c:v>
                </c:pt>
                <c:pt idx="6">
                  <c:v>408421</c:v>
                </c:pt>
                <c:pt idx="7">
                  <c:v>416484</c:v>
                </c:pt>
                <c:pt idx="8">
                  <c:v>367951</c:v>
                </c:pt>
                <c:pt idx="9">
                  <c:v>335494</c:v>
                </c:pt>
                <c:pt idx="10">
                  <c:v>289552</c:v>
                </c:pt>
                <c:pt idx="11">
                  <c:v>261980</c:v>
                </c:pt>
                <c:pt idx="12">
                  <c:v>241287</c:v>
                </c:pt>
                <c:pt idx="13">
                  <c:v>219611</c:v>
                </c:pt>
                <c:pt idx="14">
                  <c:v>220453</c:v>
                </c:pt>
                <c:pt idx="15">
                  <c:v>218654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98952"/>
        <c:axId val="211099336"/>
      </c:lineChart>
      <c:catAx>
        <c:axId val="211098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99336"/>
        <c:crosses val="autoZero"/>
        <c:auto val="1"/>
        <c:lblAlgn val="ctr"/>
        <c:lblOffset val="100"/>
        <c:noMultiLvlLbl val="0"/>
      </c:catAx>
      <c:valAx>
        <c:axId val="21109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9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'3'!$A$6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'3'!$B$5:$M$5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'3'!$B$6:$M$6</c:f>
              <c:numCache>
                <c:formatCode>General</c:formatCode>
                <c:ptCount val="12"/>
                <c:pt idx="1">
                  <c:v>108056</c:v>
                </c:pt>
                <c:pt idx="2">
                  <c:v>101232</c:v>
                </c:pt>
                <c:pt idx="3">
                  <c:v>97070</c:v>
                </c:pt>
                <c:pt idx="4">
                  <c:v>88583</c:v>
                </c:pt>
                <c:pt idx="5">
                  <c:v>83157</c:v>
                </c:pt>
                <c:pt idx="6">
                  <c:v>77586</c:v>
                </c:pt>
                <c:pt idx="7">
                  <c:v>71295</c:v>
                </c:pt>
                <c:pt idx="8">
                  <c:v>62670</c:v>
                </c:pt>
                <c:pt idx="9">
                  <c:v>60490</c:v>
                </c:pt>
                <c:pt idx="10">
                  <c:v>51049</c:v>
                </c:pt>
                <c:pt idx="11">
                  <c:v>46941</c:v>
                </c:pt>
              </c:numCache>
            </c:numRef>
          </c:val>
        </c:ser>
        <c:ser>
          <c:idx val="1"/>
          <c:order val="1"/>
          <c:tx>
            <c:strRef>
              <c:f>'3'!$A$7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'3'!$B$5:$M$5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'3'!$B$7:$M$7</c:f>
              <c:numCache>
                <c:formatCode>General</c:formatCode>
                <c:ptCount val="12"/>
                <c:pt idx="1">
                  <c:v>85447</c:v>
                </c:pt>
                <c:pt idx="2">
                  <c:v>74406</c:v>
                </c:pt>
                <c:pt idx="3">
                  <c:v>75188</c:v>
                </c:pt>
                <c:pt idx="4">
                  <c:v>66109</c:v>
                </c:pt>
                <c:pt idx="5">
                  <c:v>63306</c:v>
                </c:pt>
                <c:pt idx="6">
                  <c:v>59221</c:v>
                </c:pt>
                <c:pt idx="7">
                  <c:v>51987</c:v>
                </c:pt>
                <c:pt idx="8">
                  <c:v>47043</c:v>
                </c:pt>
                <c:pt idx="9">
                  <c:v>42453</c:v>
                </c:pt>
                <c:pt idx="10">
                  <c:v>37717</c:v>
                </c:pt>
                <c:pt idx="11">
                  <c:v>33182</c:v>
                </c:pt>
              </c:numCache>
            </c:numRef>
          </c:val>
        </c:ser>
        <c:ser>
          <c:idx val="2"/>
          <c:order val="2"/>
          <c:tx>
            <c:strRef>
              <c:f>'3'!$A$8</c:f>
              <c:strCache>
                <c:ptCount val="1"/>
                <c:pt idx="0">
                  <c:v>durch Ausleihe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'3'!$B$5:$M$5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'3'!$B$8:$M$8</c:f>
              <c:numCache>
                <c:formatCode>General</c:formatCode>
                <c:ptCount val="12"/>
                <c:pt idx="1">
                  <c:v>46932</c:v>
                </c:pt>
                <c:pt idx="2">
                  <c:v>40376</c:v>
                </c:pt>
                <c:pt idx="3">
                  <c:v>39313</c:v>
                </c:pt>
                <c:pt idx="4">
                  <c:v>39412</c:v>
                </c:pt>
                <c:pt idx="5">
                  <c:v>39385</c:v>
                </c:pt>
                <c:pt idx="6">
                  <c:v>38935</c:v>
                </c:pt>
                <c:pt idx="7">
                  <c:v>33559</c:v>
                </c:pt>
                <c:pt idx="8">
                  <c:v>29932</c:v>
                </c:pt>
                <c:pt idx="9">
                  <c:v>27435</c:v>
                </c:pt>
                <c:pt idx="10">
                  <c:v>24662</c:v>
                </c:pt>
                <c:pt idx="11">
                  <c:v>21469</c:v>
                </c:pt>
              </c:numCache>
            </c:numRef>
          </c:val>
        </c:ser>
        <c:ser>
          <c:idx val="3"/>
          <c:order val="3"/>
          <c:tx>
            <c:strRef>
              <c:f>'3'!$A$9</c:f>
              <c:strCache>
                <c:ptCount val="1"/>
                <c:pt idx="0">
                  <c:v>durch Kopie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'3'!$B$5:$M$5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'3'!$B$9:$M$9</c:f>
              <c:numCache>
                <c:formatCode>General</c:formatCode>
                <c:ptCount val="12"/>
                <c:pt idx="1">
                  <c:v>38515</c:v>
                </c:pt>
                <c:pt idx="2">
                  <c:v>34030</c:v>
                </c:pt>
                <c:pt idx="3">
                  <c:v>35875</c:v>
                </c:pt>
                <c:pt idx="4">
                  <c:v>26697</c:v>
                </c:pt>
                <c:pt idx="5">
                  <c:v>23921</c:v>
                </c:pt>
                <c:pt idx="6">
                  <c:v>20286</c:v>
                </c:pt>
                <c:pt idx="7">
                  <c:v>18428</c:v>
                </c:pt>
                <c:pt idx="8">
                  <c:v>17111</c:v>
                </c:pt>
                <c:pt idx="9">
                  <c:v>15018</c:v>
                </c:pt>
                <c:pt idx="10">
                  <c:v>13055</c:v>
                </c:pt>
                <c:pt idx="11">
                  <c:v>11713</c:v>
                </c:pt>
              </c:numCache>
            </c:numRef>
          </c:val>
        </c:ser>
        <c:ser>
          <c:idx val="4"/>
          <c:order val="4"/>
          <c:tx>
            <c:strRef>
              <c:f>'3'!$A$10</c:f>
              <c:strCache>
                <c:ptCount val="1"/>
                <c:pt idx="0">
                  <c:v>davon elektronisch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'3'!$B$5:$M$5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'3'!$B$10:$M$10</c:f>
              <c:numCache>
                <c:formatCode>General</c:formatCode>
                <c:ptCount val="12"/>
                <c:pt idx="1">
                  <c:v>7096</c:v>
                </c:pt>
                <c:pt idx="2">
                  <c:v>9516</c:v>
                </c:pt>
                <c:pt idx="3">
                  <c:v>8647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13448"/>
        <c:axId val="211403288"/>
      </c:barChart>
      <c:catAx>
        <c:axId val="21151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403288"/>
        <c:crosses val="autoZero"/>
        <c:auto val="1"/>
        <c:lblAlgn val="ctr"/>
        <c:lblOffset val="100"/>
        <c:noMultiLvlLbl val="0"/>
      </c:catAx>
      <c:valAx>
        <c:axId val="21140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51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'4'!$A$5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'4'!$B$4:$M$4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'4'!$B$5:$M$5</c:f>
              <c:numCache>
                <c:formatCode>General</c:formatCode>
                <c:ptCount val="12"/>
                <c:pt idx="1">
                  <c:v>43585</c:v>
                </c:pt>
                <c:pt idx="2">
                  <c:v>47553</c:v>
                </c:pt>
                <c:pt idx="3">
                  <c:v>46239</c:v>
                </c:pt>
                <c:pt idx="4">
                  <c:v>41622</c:v>
                </c:pt>
                <c:pt idx="5">
                  <c:v>36968</c:v>
                </c:pt>
                <c:pt idx="6">
                  <c:v>33630</c:v>
                </c:pt>
                <c:pt idx="7">
                  <c:v>29897</c:v>
                </c:pt>
                <c:pt idx="8">
                  <c:v>26865</c:v>
                </c:pt>
                <c:pt idx="9">
                  <c:v>24037</c:v>
                </c:pt>
                <c:pt idx="10">
                  <c:v>21759</c:v>
                </c:pt>
                <c:pt idx="11">
                  <c:v>19478</c:v>
                </c:pt>
              </c:numCache>
            </c:numRef>
          </c:val>
        </c:ser>
        <c:ser>
          <c:idx val="1"/>
          <c:order val="1"/>
          <c:tx>
            <c:strRef>
              <c:f>'4'!$A$6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'4'!$B$4:$M$4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'4'!$B$6:$M$6</c:f>
              <c:numCache>
                <c:formatCode>General</c:formatCode>
                <c:ptCount val="12"/>
                <c:pt idx="1">
                  <c:v>37692</c:v>
                </c:pt>
                <c:pt idx="2">
                  <c:v>40962</c:v>
                </c:pt>
                <c:pt idx="3">
                  <c:v>36955</c:v>
                </c:pt>
                <c:pt idx="4">
                  <c:v>34814</c:v>
                </c:pt>
                <c:pt idx="5">
                  <c:v>31504</c:v>
                </c:pt>
                <c:pt idx="6">
                  <c:v>29452</c:v>
                </c:pt>
                <c:pt idx="7">
                  <c:v>26587</c:v>
                </c:pt>
                <c:pt idx="8">
                  <c:v>23449</c:v>
                </c:pt>
                <c:pt idx="9">
                  <c:v>22087</c:v>
                </c:pt>
                <c:pt idx="10">
                  <c:v>19210</c:v>
                </c:pt>
                <c:pt idx="11">
                  <c:v>17392</c:v>
                </c:pt>
              </c:numCache>
            </c:numRef>
          </c:val>
        </c:ser>
        <c:ser>
          <c:idx val="2"/>
          <c:order val="2"/>
          <c:tx>
            <c:strRef>
              <c:f>'4'!$A$7</c:f>
              <c:strCache>
                <c:ptCount val="1"/>
                <c:pt idx="0">
                  <c:v>durch Ausleihe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'4'!$B$4:$M$4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'4'!$B$7:$M$7</c:f>
              <c:numCache>
                <c:formatCode>General</c:formatCode>
                <c:ptCount val="12"/>
                <c:pt idx="1">
                  <c:v>23563</c:v>
                </c:pt>
                <c:pt idx="2">
                  <c:v>27914</c:v>
                </c:pt>
                <c:pt idx="3">
                  <c:v>27422</c:v>
                </c:pt>
                <c:pt idx="4">
                  <c:v>25758</c:v>
                </c:pt>
                <c:pt idx="5">
                  <c:v>24635</c:v>
                </c:pt>
                <c:pt idx="6">
                  <c:v>23259</c:v>
                </c:pt>
                <c:pt idx="7">
                  <c:v>20338</c:v>
                </c:pt>
                <c:pt idx="8">
                  <c:v>18649</c:v>
                </c:pt>
                <c:pt idx="9">
                  <c:v>17253</c:v>
                </c:pt>
                <c:pt idx="10">
                  <c:v>14881</c:v>
                </c:pt>
                <c:pt idx="11">
                  <c:v>13866</c:v>
                </c:pt>
              </c:numCache>
            </c:numRef>
          </c:val>
        </c:ser>
        <c:ser>
          <c:idx val="3"/>
          <c:order val="3"/>
          <c:tx>
            <c:strRef>
              <c:f>'4'!$A$8</c:f>
              <c:strCache>
                <c:ptCount val="1"/>
                <c:pt idx="0">
                  <c:v>durch Kopie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'4'!$B$4:$M$4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'4'!$B$8:$M$8</c:f>
              <c:numCache>
                <c:formatCode>General</c:formatCode>
                <c:ptCount val="12"/>
                <c:pt idx="1">
                  <c:v>14129</c:v>
                </c:pt>
                <c:pt idx="2">
                  <c:v>13048</c:v>
                </c:pt>
                <c:pt idx="3">
                  <c:v>9533</c:v>
                </c:pt>
                <c:pt idx="4">
                  <c:v>9056</c:v>
                </c:pt>
                <c:pt idx="5">
                  <c:v>6869</c:v>
                </c:pt>
                <c:pt idx="6">
                  <c:v>6281</c:v>
                </c:pt>
                <c:pt idx="7">
                  <c:v>5689</c:v>
                </c:pt>
                <c:pt idx="8">
                  <c:v>4800</c:v>
                </c:pt>
                <c:pt idx="9">
                  <c:v>4834</c:v>
                </c:pt>
                <c:pt idx="10">
                  <c:v>4329</c:v>
                </c:pt>
                <c:pt idx="11">
                  <c:v>3307</c:v>
                </c:pt>
              </c:numCache>
            </c:numRef>
          </c:val>
        </c:ser>
        <c:ser>
          <c:idx val="4"/>
          <c:order val="4"/>
          <c:tx>
            <c:strRef>
              <c:f>'4'!$A$9</c:f>
              <c:strCache>
                <c:ptCount val="1"/>
                <c:pt idx="0">
                  <c:v>davon elektronisch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'4'!$B$4:$M$4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'4'!$B$9:$M$9</c:f>
              <c:numCache>
                <c:formatCode>General</c:formatCode>
                <c:ptCount val="12"/>
                <c:pt idx="1">
                  <c:v>1762</c:v>
                </c:pt>
                <c:pt idx="2">
                  <c:v>1493</c:v>
                </c:pt>
                <c:pt idx="3">
                  <c:v>581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220616"/>
        <c:axId val="211648480"/>
      </c:barChart>
      <c:catAx>
        <c:axId val="21222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648480"/>
        <c:crosses val="autoZero"/>
        <c:auto val="1"/>
        <c:lblAlgn val="ctr"/>
        <c:lblOffset val="100"/>
        <c:noMultiLvlLbl val="0"/>
      </c:catAx>
      <c:valAx>
        <c:axId val="2116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22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'5'!$F$4</c:f>
              <c:strCache>
                <c:ptCount val="1"/>
                <c:pt idx="0">
                  <c:v>sehr oft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'5'!$F$6:$F$14</c:f>
              <c:numCache>
                <c:formatCode>General</c:formatCode>
                <c:ptCount val="9"/>
                <c:pt idx="0">
                  <c:v>7</c:v>
                </c:pt>
                <c:pt idx="1">
                  <c:v>12</c:v>
                </c:pt>
                <c:pt idx="2">
                  <c:v>21</c:v>
                </c:pt>
                <c:pt idx="3">
                  <c:v>31</c:v>
                </c:pt>
                <c:pt idx="4">
                  <c:v>56</c:v>
                </c:pt>
                <c:pt idx="5">
                  <c:v>129</c:v>
                </c:pt>
                <c:pt idx="6">
                  <c:v>140</c:v>
                </c:pt>
                <c:pt idx="7">
                  <c:v>147</c:v>
                </c:pt>
                <c:pt idx="8">
                  <c:v>263</c:v>
                </c:pt>
              </c:numCache>
            </c:numRef>
          </c:val>
        </c:ser>
        <c:ser>
          <c:idx val="2"/>
          <c:order val="1"/>
          <c:tx>
            <c:strRef>
              <c:f>'5'!$E$4</c:f>
              <c:strCache>
                <c:ptCount val="1"/>
                <c:pt idx="0">
                  <c:v>oft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'5'!$E$6:$E$14</c:f>
              <c:numCache>
                <c:formatCode>General</c:formatCode>
                <c:ptCount val="9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83</c:v>
                </c:pt>
                <c:pt idx="4">
                  <c:v>45</c:v>
                </c:pt>
                <c:pt idx="5">
                  <c:v>61</c:v>
                </c:pt>
                <c:pt idx="6">
                  <c:v>121</c:v>
                </c:pt>
                <c:pt idx="7">
                  <c:v>176</c:v>
                </c:pt>
                <c:pt idx="8">
                  <c:v>399</c:v>
                </c:pt>
              </c:numCache>
            </c:numRef>
          </c:val>
        </c:ser>
        <c:ser>
          <c:idx val="1"/>
          <c:order val="2"/>
          <c:tx>
            <c:strRef>
              <c:f>'5'!$D$4</c:f>
              <c:strCache>
                <c:ptCount val="1"/>
                <c:pt idx="0">
                  <c:v>mitunter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'5'!$D$6:$D$14</c:f>
              <c:numCache>
                <c:formatCode>General</c:formatCode>
                <c:ptCount val="9"/>
                <c:pt idx="0">
                  <c:v>60</c:v>
                </c:pt>
                <c:pt idx="1">
                  <c:v>34</c:v>
                </c:pt>
                <c:pt idx="2">
                  <c:v>25</c:v>
                </c:pt>
                <c:pt idx="3">
                  <c:v>140</c:v>
                </c:pt>
                <c:pt idx="4">
                  <c:v>46</c:v>
                </c:pt>
                <c:pt idx="5">
                  <c:v>80</c:v>
                </c:pt>
                <c:pt idx="6">
                  <c:v>126</c:v>
                </c:pt>
                <c:pt idx="7">
                  <c:v>149</c:v>
                </c:pt>
                <c:pt idx="8">
                  <c:v>350</c:v>
                </c:pt>
              </c:numCache>
            </c:numRef>
          </c:val>
        </c:ser>
        <c:ser>
          <c:idx val="0"/>
          <c:order val="3"/>
          <c:tx>
            <c:strRef>
              <c:f>'5'!$C$4</c:f>
              <c:strCache>
                <c:ptCount val="1"/>
                <c:pt idx="0">
                  <c:v>selten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'5'!$C$6:$C$14</c:f>
              <c:numCache>
                <c:formatCode>General</c:formatCode>
                <c:ptCount val="9"/>
                <c:pt idx="0">
                  <c:v>106</c:v>
                </c:pt>
                <c:pt idx="1">
                  <c:v>63</c:v>
                </c:pt>
                <c:pt idx="2">
                  <c:v>76</c:v>
                </c:pt>
                <c:pt idx="3">
                  <c:v>202</c:v>
                </c:pt>
                <c:pt idx="4">
                  <c:v>65</c:v>
                </c:pt>
                <c:pt idx="5">
                  <c:v>100</c:v>
                </c:pt>
                <c:pt idx="6">
                  <c:v>162</c:v>
                </c:pt>
                <c:pt idx="7">
                  <c:v>147</c:v>
                </c:pt>
                <c:pt idx="8">
                  <c:v>300</c:v>
                </c:pt>
              </c:numCache>
            </c:numRef>
          </c:val>
        </c:ser>
        <c:ser>
          <c:idx val="4"/>
          <c:order val="4"/>
          <c:tx>
            <c:strRef>
              <c:f>'5'!$B$4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'5'!$B$6:$B$14</c:f>
              <c:numCache>
                <c:formatCode>General</c:formatCode>
                <c:ptCount val="9"/>
                <c:pt idx="0">
                  <c:v>1163</c:v>
                </c:pt>
                <c:pt idx="1">
                  <c:v>1224</c:v>
                </c:pt>
                <c:pt idx="2">
                  <c:v>1192</c:v>
                </c:pt>
                <c:pt idx="3">
                  <c:v>902</c:v>
                </c:pt>
                <c:pt idx="4">
                  <c:v>1133</c:v>
                </c:pt>
                <c:pt idx="5">
                  <c:v>984</c:v>
                </c:pt>
                <c:pt idx="6">
                  <c:v>809</c:v>
                </c:pt>
                <c:pt idx="7">
                  <c:v>740</c:v>
                </c:pt>
                <c:pt idx="8">
                  <c:v>95</c:v>
                </c:pt>
              </c:numCache>
            </c:numRef>
          </c:val>
        </c:ser>
        <c:ser>
          <c:idx val="5"/>
          <c:order val="5"/>
          <c:tx>
            <c:strRef>
              <c:f>'5'!$H$4</c:f>
              <c:strCache>
                <c:ptCount val="1"/>
                <c:pt idx="0">
                  <c:v>k.A.</c:v>
                </c:pt>
              </c:strCache>
            </c:strRef>
          </c:tx>
          <c:invertIfNegative val="0"/>
          <c:cat>
            <c:strRef>
              <c:f>'5'!$A$6:$A$14</c:f>
              <c:strCache>
                <c:ptCount val="9"/>
                <c:pt idx="0">
                  <c:v>Historisches Gebäude </c:v>
                </c:pt>
                <c:pt idx="1">
                  <c:v>Bereichsbibliothek Chemie </c:v>
                </c:pt>
                <c:pt idx="2">
                  <c:v>Bereichsbibliothek Forstwissenschaften </c:v>
                </c:pt>
                <c:pt idx="3">
                  <c:v>Bibliothek Waldweg</c:v>
                </c:pt>
                <c:pt idx="4">
                  <c:v>Bereichsbibliothek Physik </c:v>
                </c:pt>
                <c:pt idx="5">
                  <c:v>Bereichsbibliothek Medizin </c:v>
                </c:pt>
                <c:pt idx="6">
                  <c:v>Bereichsbibliothek Kulturwissenschaften</c:v>
                </c:pt>
                <c:pt idx="7">
                  <c:v>Bereichsbibliothek Wirtschafts- und Sozialwissenschaften </c:v>
                </c:pt>
                <c:pt idx="8">
                  <c:v>Zentralbibliothek </c:v>
                </c:pt>
              </c:strCache>
            </c:strRef>
          </c:cat>
          <c:val>
            <c:numRef>
              <c:f>'5'!$H$6:$H$14</c:f>
              <c:numCache>
                <c:formatCode>General</c:formatCode>
                <c:ptCount val="9"/>
                <c:pt idx="0">
                  <c:v>98</c:v>
                </c:pt>
                <c:pt idx="1">
                  <c:v>92</c:v>
                </c:pt>
                <c:pt idx="2">
                  <c:v>95</c:v>
                </c:pt>
                <c:pt idx="3">
                  <c:v>90</c:v>
                </c:pt>
                <c:pt idx="4">
                  <c:v>103</c:v>
                </c:pt>
                <c:pt idx="5">
                  <c:v>94</c:v>
                </c:pt>
                <c:pt idx="6">
                  <c:v>90</c:v>
                </c:pt>
                <c:pt idx="7">
                  <c:v>89</c:v>
                </c:pt>
                <c:pt idx="8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49264"/>
        <c:axId val="211649656"/>
      </c:barChart>
      <c:catAx>
        <c:axId val="21164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de-DE"/>
          </a:p>
        </c:txPr>
        <c:crossAx val="211649656"/>
        <c:crosses val="autoZero"/>
        <c:auto val="1"/>
        <c:lblAlgn val="ctr"/>
        <c:lblOffset val="100"/>
        <c:noMultiLvlLbl val="0"/>
      </c:catAx>
      <c:valAx>
        <c:axId val="211649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+mn-lt"/>
              </a:defRPr>
            </a:pPr>
            <a:endParaRPr lang="de-DE"/>
          </a:p>
        </c:txPr>
        <c:crossAx val="21164926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 b="1">
              <a:solidFill>
                <a:sysClr val="windowText" lastClr="000000"/>
              </a:solidFill>
              <a:latin typeface="+mn-lt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'6'!$F$31</c:f>
              <c:strCache>
                <c:ptCount val="1"/>
                <c:pt idx="0">
                  <c:v>sehr hilfreich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'6'!$F$32:$F$35</c:f>
              <c:numCache>
                <c:formatCode>General</c:formatCode>
                <c:ptCount val="4"/>
                <c:pt idx="0">
                  <c:v>312</c:v>
                </c:pt>
                <c:pt idx="1">
                  <c:v>390</c:v>
                </c:pt>
                <c:pt idx="2">
                  <c:v>714</c:v>
                </c:pt>
                <c:pt idx="3">
                  <c:v>874</c:v>
                </c:pt>
              </c:numCache>
            </c:numRef>
          </c:val>
        </c:ser>
        <c:ser>
          <c:idx val="2"/>
          <c:order val="1"/>
          <c:tx>
            <c:strRef>
              <c:f>'6'!$E$31</c:f>
              <c:strCache>
                <c:ptCount val="1"/>
                <c:pt idx="0">
                  <c:v>hilfreich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'6'!$E$32:$E$35</c:f>
              <c:numCache>
                <c:formatCode>General</c:formatCode>
                <c:ptCount val="4"/>
                <c:pt idx="0">
                  <c:v>373</c:v>
                </c:pt>
                <c:pt idx="1">
                  <c:v>459</c:v>
                </c:pt>
                <c:pt idx="2">
                  <c:v>604</c:v>
                </c:pt>
                <c:pt idx="3">
                  <c:v>603</c:v>
                </c:pt>
              </c:numCache>
            </c:numRef>
          </c:val>
        </c:ser>
        <c:ser>
          <c:idx val="1"/>
          <c:order val="2"/>
          <c:tx>
            <c:strRef>
              <c:f>'6'!$D$31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'6'!$D$32:$D$35</c:f>
              <c:numCache>
                <c:formatCode>General</c:formatCode>
                <c:ptCount val="4"/>
                <c:pt idx="0">
                  <c:v>502</c:v>
                </c:pt>
                <c:pt idx="1">
                  <c:v>506</c:v>
                </c:pt>
                <c:pt idx="2">
                  <c:v>386</c:v>
                </c:pt>
                <c:pt idx="3">
                  <c:v>342</c:v>
                </c:pt>
              </c:numCache>
            </c:numRef>
          </c:val>
        </c:ser>
        <c:ser>
          <c:idx val="0"/>
          <c:order val="3"/>
          <c:tx>
            <c:strRef>
              <c:f>'6'!$C$31</c:f>
              <c:strCache>
                <c:ptCount val="1"/>
                <c:pt idx="0">
                  <c:v>wenig hilfreich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'6'!$C$32:$C$35</c:f>
              <c:numCache>
                <c:formatCode>General</c:formatCode>
                <c:ptCount val="4"/>
                <c:pt idx="0">
                  <c:v>421</c:v>
                </c:pt>
                <c:pt idx="1">
                  <c:v>364</c:v>
                </c:pt>
                <c:pt idx="2">
                  <c:v>168</c:v>
                </c:pt>
                <c:pt idx="3">
                  <c:v>141</c:v>
                </c:pt>
              </c:numCache>
            </c:numRef>
          </c:val>
        </c:ser>
        <c:ser>
          <c:idx val="7"/>
          <c:order val="4"/>
          <c:tx>
            <c:strRef>
              <c:f>'6'!$B$31</c:f>
              <c:strCache>
                <c:ptCount val="1"/>
                <c:pt idx="0">
                  <c:v>nicht hilfreich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'6'!$A$32:$A$35</c:f>
              <c:strCache>
                <c:ptCount val="4"/>
                <c:pt idx="0">
                  <c:v>Ausleihe von Audio-, Bild- und Videotechnik</c:v>
                </c:pt>
                <c:pt idx="1">
                  <c:v>Werkzeuge für die Teamarbeit</c:v>
                </c:pt>
                <c:pt idx="2">
                  <c:v>Literaturverwaltungsprogramme</c:v>
                </c:pt>
                <c:pt idx="3">
                  <c:v>Recherche </c:v>
                </c:pt>
              </c:strCache>
            </c:strRef>
          </c:cat>
          <c:val>
            <c:numRef>
              <c:f>'6'!$B$32:$B$35</c:f>
              <c:numCache>
                <c:formatCode>General</c:formatCode>
                <c:ptCount val="4"/>
                <c:pt idx="0">
                  <c:v>253</c:v>
                </c:pt>
                <c:pt idx="1">
                  <c:v>168</c:v>
                </c:pt>
                <c:pt idx="2">
                  <c:v>81</c:v>
                </c:pt>
                <c:pt idx="3">
                  <c:v>72</c:v>
                </c:pt>
              </c:numCache>
            </c:numRef>
          </c:val>
        </c:ser>
        <c:ser>
          <c:idx val="4"/>
          <c:order val="5"/>
          <c:tx>
            <c:strRef>
              <c:f>'6'!$H$31</c:f>
              <c:strCache>
                <c:ptCount val="1"/>
                <c:pt idx="0">
                  <c:v>k.A.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'6'!$H$32:$H$35</c:f>
              <c:numCache>
                <c:formatCode>General</c:formatCode>
                <c:ptCount val="4"/>
                <c:pt idx="0">
                  <c:v>599</c:v>
                </c:pt>
                <c:pt idx="1">
                  <c:v>573</c:v>
                </c:pt>
                <c:pt idx="2">
                  <c:v>507</c:v>
                </c:pt>
                <c:pt idx="3">
                  <c:v>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50440"/>
        <c:axId val="211650832"/>
      </c:barChart>
      <c:catAx>
        <c:axId val="2116504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211650832"/>
        <c:crosses val="autoZero"/>
        <c:auto val="1"/>
        <c:lblAlgn val="ctr"/>
        <c:lblOffset val="100"/>
        <c:noMultiLvlLbl val="0"/>
      </c:catAx>
      <c:valAx>
        <c:axId val="21165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21165044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+mn-lt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713531173251056"/>
          <c:y val="0.12164920762825678"/>
          <c:w val="0.39938954259930992"/>
          <c:h val="0.71912635167087702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'7'!$F$7</c:f>
              <c:strCache>
                <c:ptCount val="1"/>
                <c:pt idx="0">
                  <c:v>sehr oft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'7'!$F$8:$F$14</c:f>
              <c:numCache>
                <c:formatCode>General</c:formatCode>
                <c:ptCount val="7"/>
                <c:pt idx="0">
                  <c:v>106</c:v>
                </c:pt>
                <c:pt idx="1">
                  <c:v>151</c:v>
                </c:pt>
                <c:pt idx="2">
                  <c:v>207</c:v>
                </c:pt>
                <c:pt idx="3">
                  <c:v>339</c:v>
                </c:pt>
                <c:pt idx="4">
                  <c:v>475</c:v>
                </c:pt>
                <c:pt idx="5">
                  <c:v>942</c:v>
                </c:pt>
                <c:pt idx="6">
                  <c:v>905</c:v>
                </c:pt>
              </c:numCache>
            </c:numRef>
          </c:val>
        </c:ser>
        <c:ser>
          <c:idx val="3"/>
          <c:order val="1"/>
          <c:tx>
            <c:strRef>
              <c:f>'7'!$E$7</c:f>
              <c:strCache>
                <c:ptCount val="1"/>
                <c:pt idx="0">
                  <c:v>oft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'7'!$E$8:$E$14</c:f>
              <c:numCache>
                <c:formatCode>General</c:formatCode>
                <c:ptCount val="7"/>
                <c:pt idx="0">
                  <c:v>31</c:v>
                </c:pt>
                <c:pt idx="1">
                  <c:v>145</c:v>
                </c:pt>
                <c:pt idx="2">
                  <c:v>358</c:v>
                </c:pt>
                <c:pt idx="3">
                  <c:v>333</c:v>
                </c:pt>
                <c:pt idx="4">
                  <c:v>329</c:v>
                </c:pt>
                <c:pt idx="5">
                  <c:v>451</c:v>
                </c:pt>
                <c:pt idx="6">
                  <c:v>509</c:v>
                </c:pt>
              </c:numCache>
            </c:numRef>
          </c:val>
        </c:ser>
        <c:ser>
          <c:idx val="2"/>
          <c:order val="2"/>
          <c:tx>
            <c:strRef>
              <c:f>'7'!$D$7</c:f>
              <c:strCache>
                <c:ptCount val="1"/>
                <c:pt idx="0">
                  <c:v>mitunter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'7'!$D$8:$D$14</c:f>
              <c:numCache>
                <c:formatCode>General</c:formatCode>
                <c:ptCount val="7"/>
                <c:pt idx="0">
                  <c:v>18</c:v>
                </c:pt>
                <c:pt idx="1">
                  <c:v>204</c:v>
                </c:pt>
                <c:pt idx="2">
                  <c:v>347</c:v>
                </c:pt>
                <c:pt idx="3">
                  <c:v>286</c:v>
                </c:pt>
                <c:pt idx="4">
                  <c:v>273</c:v>
                </c:pt>
                <c:pt idx="5">
                  <c:v>295</c:v>
                </c:pt>
                <c:pt idx="6">
                  <c:v>330</c:v>
                </c:pt>
              </c:numCache>
            </c:numRef>
          </c:val>
        </c:ser>
        <c:ser>
          <c:idx val="1"/>
          <c:order val="3"/>
          <c:tx>
            <c:strRef>
              <c:f>'7'!$C$7</c:f>
              <c:strCache>
                <c:ptCount val="1"/>
                <c:pt idx="0">
                  <c:v>selten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'7'!$C$8:$C$14</c:f>
              <c:numCache>
                <c:formatCode>General</c:formatCode>
                <c:ptCount val="7"/>
                <c:pt idx="0">
                  <c:v>15</c:v>
                </c:pt>
                <c:pt idx="1">
                  <c:v>342</c:v>
                </c:pt>
                <c:pt idx="2">
                  <c:v>428</c:v>
                </c:pt>
                <c:pt idx="3">
                  <c:v>350</c:v>
                </c:pt>
                <c:pt idx="4">
                  <c:v>321</c:v>
                </c:pt>
                <c:pt idx="5">
                  <c:v>259</c:v>
                </c:pt>
                <c:pt idx="6">
                  <c:v>261</c:v>
                </c:pt>
              </c:numCache>
            </c:numRef>
          </c:val>
        </c:ser>
        <c:ser>
          <c:idx val="0"/>
          <c:order val="4"/>
          <c:tx>
            <c:strRef>
              <c:f>'7'!$B$7</c:f>
              <c:strCache>
                <c:ptCount val="1"/>
                <c:pt idx="0">
                  <c:v>nie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'7'!$B$8:$B$14</c:f>
              <c:numCache>
                <c:formatCode>General</c:formatCode>
                <c:ptCount val="7"/>
                <c:pt idx="0">
                  <c:v>379</c:v>
                </c:pt>
                <c:pt idx="1">
                  <c:v>1255</c:v>
                </c:pt>
                <c:pt idx="2">
                  <c:v>818</c:v>
                </c:pt>
                <c:pt idx="3">
                  <c:v>845</c:v>
                </c:pt>
                <c:pt idx="4">
                  <c:v>788</c:v>
                </c:pt>
                <c:pt idx="5">
                  <c:v>330</c:v>
                </c:pt>
                <c:pt idx="6">
                  <c:v>277</c:v>
                </c:pt>
              </c:numCache>
            </c:numRef>
          </c:val>
        </c:ser>
        <c:ser>
          <c:idx val="5"/>
          <c:order val="5"/>
          <c:tx>
            <c:strRef>
              <c:f>'7'!$H$7</c:f>
              <c:strCache>
                <c:ptCount val="1"/>
                <c:pt idx="0">
                  <c:v>k.A.</c:v>
                </c:pt>
              </c:strCache>
            </c:strRef>
          </c:tx>
          <c:invertIfNegative val="0"/>
          <c:cat>
            <c:strRef>
              <c:f>'7'!$A$8:$A$14</c:f>
              <c:strCache>
                <c:ptCount val="7"/>
                <c:pt idx="0">
                  <c:v>andere</c:v>
                </c:pt>
                <c:pt idx="1">
                  <c:v>Datenbank-Infosystem (DBIS)</c:v>
                </c:pt>
                <c:pt idx="2">
                  <c:v>andere elektronische Kataloge</c:v>
                </c:pt>
                <c:pt idx="3">
                  <c:v>fachspezifische Datenbanken</c:v>
                </c:pt>
                <c:pt idx="4">
                  <c:v>elektronische Zeitschriftenbibliothek (EZB)</c:v>
                </c:pt>
                <c:pt idx="5">
                  <c:v>elektronischer Bibliothekskatalog / OPAC </c:v>
                </c:pt>
                <c:pt idx="6">
                  <c:v>Suchmaschinen (z.B. Google Scholar, Google)</c:v>
                </c:pt>
              </c:strCache>
            </c:strRef>
          </c:cat>
          <c:val>
            <c:numRef>
              <c:f>'7'!$H$8:$H$14</c:f>
              <c:numCache>
                <c:formatCode>General</c:formatCode>
                <c:ptCount val="7"/>
                <c:pt idx="0">
                  <c:v>1911</c:v>
                </c:pt>
                <c:pt idx="1">
                  <c:v>363</c:v>
                </c:pt>
                <c:pt idx="2">
                  <c:v>302</c:v>
                </c:pt>
                <c:pt idx="3">
                  <c:v>307</c:v>
                </c:pt>
                <c:pt idx="4">
                  <c:v>274</c:v>
                </c:pt>
                <c:pt idx="5">
                  <c:v>183</c:v>
                </c:pt>
                <c:pt idx="6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51616"/>
        <c:axId val="211652008"/>
      </c:barChart>
      <c:catAx>
        <c:axId val="21165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+mn-lt"/>
              </a:defRPr>
            </a:pPr>
            <a:endParaRPr lang="de-DE"/>
          </a:p>
        </c:txPr>
        <c:crossAx val="211652008"/>
        <c:crosses val="autoZero"/>
        <c:auto val="1"/>
        <c:lblAlgn val="ctr"/>
        <c:lblOffset val="100"/>
        <c:noMultiLvlLbl val="0"/>
      </c:catAx>
      <c:valAx>
        <c:axId val="211652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+mn-lt"/>
              </a:defRPr>
            </a:pPr>
            <a:endParaRPr lang="de-DE"/>
          </a:p>
        </c:txPr>
        <c:crossAx val="211651616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100" b="1">
              <a:solidFill>
                <a:sysClr val="windowText" lastClr="000000"/>
              </a:solidFill>
              <a:latin typeface="+mn-lt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3</xdr:row>
      <xdr:rowOff>3809</xdr:rowOff>
    </xdr:from>
    <xdr:to>
      <xdr:col>17</xdr:col>
      <xdr:colOff>184500</xdr:colOff>
      <xdr:row>16</xdr:row>
      <xdr:rowOff>12884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280459</xdr:colOff>
      <xdr:row>14</xdr:row>
      <xdr:rowOff>21166</xdr:rowOff>
    </xdr:from>
    <xdr:to>
      <xdr:col>8</xdr:col>
      <xdr:colOff>74084</xdr:colOff>
      <xdr:row>35</xdr:row>
      <xdr:rowOff>132815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13</xdr:row>
      <xdr:rowOff>33337</xdr:rowOff>
    </xdr:from>
    <xdr:to>
      <xdr:col>11</xdr:col>
      <xdr:colOff>75525</xdr:colOff>
      <xdr:row>30</xdr:row>
      <xdr:rowOff>34837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10</xdr:row>
      <xdr:rowOff>138112</xdr:rowOff>
    </xdr:from>
    <xdr:to>
      <xdr:col>8</xdr:col>
      <xdr:colOff>266025</xdr:colOff>
      <xdr:row>30</xdr:row>
      <xdr:rowOff>139612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388620</xdr:colOff>
      <xdr:row>0</xdr:row>
      <xdr:rowOff>34290</xdr:rowOff>
    </xdr:from>
    <xdr:to>
      <xdr:col>17</xdr:col>
      <xdr:colOff>342900</xdr:colOff>
      <xdr:row>14</xdr:row>
      <xdr:rowOff>7620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203200</xdr:colOff>
      <xdr:row>10</xdr:row>
      <xdr:rowOff>139700</xdr:rowOff>
    </xdr:from>
    <xdr:to>
      <xdr:col>21</xdr:col>
      <xdr:colOff>685800</xdr:colOff>
      <xdr:row>25</xdr:row>
      <xdr:rowOff>304800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449580</xdr:colOff>
      <xdr:row>4</xdr:row>
      <xdr:rowOff>40822</xdr:rowOff>
    </xdr:from>
    <xdr:to>
      <xdr:col>24</xdr:col>
      <xdr:colOff>99060</xdr:colOff>
      <xdr:row>21</xdr:row>
      <xdr:rowOff>54429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rstin\Documents\Neuausrichtung\Neuausrichtung_Diagramme_2016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Tabelle1"/>
      <sheetName val="Tabelle2"/>
      <sheetName val="Tabelle3"/>
      <sheetName val="Tabelle4"/>
      <sheetName val="Zufriedenheit"/>
    </sheetNames>
    <sheetDataSet>
      <sheetData sheetId="0"/>
      <sheetData sheetId="1"/>
      <sheetData sheetId="2"/>
      <sheetData sheetId="3"/>
      <sheetData sheetId="4">
        <row r="250">
          <cell r="B250" t="str">
            <v>reduzieren</v>
          </cell>
          <cell r="C250" t="str">
            <v>gleichhalten</v>
          </cell>
          <cell r="D250" t="str">
            <v>ausbauen</v>
          </cell>
          <cell r="F250" t="str">
            <v>k.A.</v>
          </cell>
        </row>
        <row r="251">
          <cell r="A251" t="str">
            <v>Publikationsmanagement</v>
          </cell>
          <cell r="B251">
            <v>53</v>
          </cell>
          <cell r="C251">
            <v>460</v>
          </cell>
          <cell r="D251">
            <v>283</v>
          </cell>
          <cell r="F251">
            <v>216</v>
          </cell>
        </row>
        <row r="252">
          <cell r="A252" t="str">
            <v>Forschungsdatenmanagement</v>
          </cell>
          <cell r="B252">
            <v>86</v>
          </cell>
          <cell r="C252">
            <v>411</v>
          </cell>
          <cell r="D252">
            <v>291</v>
          </cell>
          <cell r="F252">
            <v>224</v>
          </cell>
        </row>
        <row r="253">
          <cell r="A253" t="str">
            <v>Kommunikation</v>
          </cell>
          <cell r="B253">
            <v>110</v>
          </cell>
          <cell r="C253">
            <v>1353</v>
          </cell>
          <cell r="D253">
            <v>480</v>
          </cell>
          <cell r="F253">
            <v>517</v>
          </cell>
        </row>
        <row r="254">
          <cell r="A254" t="str">
            <v>Angebote zum Finden, Bewerten und Organisieren von Informationen</v>
          </cell>
          <cell r="B254">
            <v>75</v>
          </cell>
          <cell r="C254">
            <v>1068</v>
          </cell>
          <cell r="D254">
            <v>830</v>
          </cell>
          <cell r="F254">
            <v>487</v>
          </cell>
        </row>
        <row r="255">
          <cell r="A255" t="str">
            <v>Angebot gedruckter Medien</v>
          </cell>
          <cell r="B255">
            <v>160</v>
          </cell>
          <cell r="C255">
            <v>921</v>
          </cell>
          <cell r="D255">
            <v>917</v>
          </cell>
          <cell r="F255">
            <v>462</v>
          </cell>
        </row>
        <row r="256">
          <cell r="A256" t="str">
            <v>Angebot elektronisch verfügbarer Medien</v>
          </cell>
          <cell r="B256">
            <v>15</v>
          </cell>
          <cell r="C256">
            <v>386</v>
          </cell>
          <cell r="D256">
            <v>1608</v>
          </cell>
          <cell r="F256">
            <v>451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topLeftCell="H1" workbookViewId="0">
      <selection activeCell="R5" sqref="R5"/>
    </sheetView>
  </sheetViews>
  <sheetFormatPr baseColWidth="10" defaultRowHeight="15" x14ac:dyDescent="0.25"/>
  <sheetData>
    <row r="3" spans="1:8" ht="15.75" thickBot="1" x14ac:dyDescent="0.3">
      <c r="A3" s="1" t="s">
        <v>31</v>
      </c>
    </row>
    <row r="4" spans="1:8" ht="25.15" customHeight="1" x14ac:dyDescent="0.25">
      <c r="A4" s="90" t="s">
        <v>32</v>
      </c>
      <c r="B4" s="2" t="s">
        <v>4</v>
      </c>
      <c r="C4" s="13"/>
      <c r="D4" s="13"/>
      <c r="E4" s="13"/>
      <c r="F4" s="13"/>
      <c r="G4" s="14"/>
      <c r="H4" s="3"/>
    </row>
    <row r="5" spans="1:8" ht="25.15" customHeight="1" thickBot="1" x14ac:dyDescent="0.3">
      <c r="A5" s="91" t="s">
        <v>37</v>
      </c>
      <c r="B5" s="15"/>
      <c r="C5" s="16"/>
      <c r="D5" s="16"/>
      <c r="E5" s="16"/>
      <c r="F5" s="16"/>
      <c r="G5" s="17"/>
      <c r="H5" s="3"/>
    </row>
    <row r="6" spans="1:8" ht="25.15" customHeight="1" thickBot="1" x14ac:dyDescent="0.3">
      <c r="A6" s="92"/>
      <c r="B6" s="5" t="s">
        <v>33</v>
      </c>
      <c r="C6" s="5" t="s">
        <v>34</v>
      </c>
      <c r="D6" s="5" t="s">
        <v>35</v>
      </c>
      <c r="E6" s="5" t="s">
        <v>17</v>
      </c>
      <c r="F6" s="5" t="s">
        <v>18</v>
      </c>
      <c r="G6" s="93" t="s">
        <v>8</v>
      </c>
      <c r="H6" s="3"/>
    </row>
    <row r="7" spans="1:8" ht="25.15" customHeight="1" thickBot="1" x14ac:dyDescent="0.3">
      <c r="A7" s="18" t="s">
        <v>41</v>
      </c>
      <c r="B7" s="18">
        <v>53</v>
      </c>
      <c r="C7" s="18">
        <v>460</v>
      </c>
      <c r="D7" s="18">
        <v>283</v>
      </c>
      <c r="E7" s="7">
        <f t="shared" ref="E7:E12" si="0">SUM(B7:D7)</f>
        <v>796</v>
      </c>
      <c r="F7" s="18">
        <v>216</v>
      </c>
      <c r="G7" s="8">
        <f t="shared" ref="G7:G12" si="1">E7+F7</f>
        <v>1012</v>
      </c>
      <c r="H7" s="94"/>
    </row>
    <row r="8" spans="1:8" ht="25.15" customHeight="1" thickBot="1" x14ac:dyDescent="0.3">
      <c r="A8" s="18" t="s">
        <v>42</v>
      </c>
      <c r="B8" s="18">
        <v>86</v>
      </c>
      <c r="C8" s="22">
        <v>411</v>
      </c>
      <c r="D8" s="22">
        <v>291</v>
      </c>
      <c r="E8" s="7">
        <f t="shared" si="0"/>
        <v>788</v>
      </c>
      <c r="F8" s="22">
        <v>224</v>
      </c>
      <c r="G8" s="8">
        <f t="shared" si="1"/>
        <v>1012</v>
      </c>
      <c r="H8" s="94"/>
    </row>
    <row r="9" spans="1:8" ht="25.15" customHeight="1" thickBot="1" x14ac:dyDescent="0.3">
      <c r="A9" s="20" t="s">
        <v>36</v>
      </c>
      <c r="B9" s="21">
        <v>110</v>
      </c>
      <c r="C9" s="21">
        <v>1353</v>
      </c>
      <c r="D9" s="21">
        <v>480</v>
      </c>
      <c r="E9" s="7">
        <f t="shared" si="0"/>
        <v>1943</v>
      </c>
      <c r="F9" s="21">
        <v>517</v>
      </c>
      <c r="G9" s="8">
        <f t="shared" si="1"/>
        <v>2460</v>
      </c>
      <c r="H9" s="94"/>
    </row>
    <row r="10" spans="1:8" ht="25.15" customHeight="1" thickBot="1" x14ac:dyDescent="0.3">
      <c r="A10" s="20" t="s">
        <v>40</v>
      </c>
      <c r="B10" s="21">
        <v>75</v>
      </c>
      <c r="C10" s="21">
        <v>1068</v>
      </c>
      <c r="D10" s="21">
        <v>830</v>
      </c>
      <c r="E10" s="7">
        <f t="shared" si="0"/>
        <v>1973</v>
      </c>
      <c r="F10" s="21">
        <v>487</v>
      </c>
      <c r="G10" s="8">
        <f t="shared" si="1"/>
        <v>2460</v>
      </c>
      <c r="H10" s="94"/>
    </row>
    <row r="11" spans="1:8" ht="25.15" customHeight="1" thickBot="1" x14ac:dyDescent="0.3">
      <c r="A11" s="20" t="s">
        <v>39</v>
      </c>
      <c r="B11" s="23">
        <v>160</v>
      </c>
      <c r="C11" s="21">
        <v>921</v>
      </c>
      <c r="D11" s="21">
        <v>917</v>
      </c>
      <c r="E11" s="7">
        <f t="shared" si="0"/>
        <v>1998</v>
      </c>
      <c r="F11" s="21">
        <v>462</v>
      </c>
      <c r="G11" s="8">
        <f t="shared" si="1"/>
        <v>2460</v>
      </c>
      <c r="H11" s="94"/>
    </row>
    <row r="12" spans="1:8" ht="25.15" customHeight="1" thickBot="1" x14ac:dyDescent="0.3">
      <c r="A12" s="21" t="s">
        <v>38</v>
      </c>
      <c r="B12" s="23">
        <v>15</v>
      </c>
      <c r="C12" s="23">
        <v>386</v>
      </c>
      <c r="D12" s="23">
        <v>1608</v>
      </c>
      <c r="E12" s="7">
        <f t="shared" si="0"/>
        <v>2009</v>
      </c>
      <c r="F12" s="23">
        <v>451</v>
      </c>
      <c r="G12" s="8">
        <f t="shared" si="1"/>
        <v>2460</v>
      </c>
      <c r="H12" s="94"/>
    </row>
    <row r="13" spans="1:8" x14ac:dyDescent="0.25">
      <c r="E13" s="25">
        <f>AVERAGE(E7:E12)</f>
        <v>1584.5</v>
      </c>
      <c r="F13" s="25">
        <f>AVERAGE(F7:F12)</f>
        <v>392.83333333333331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2" zoomScale="90" zoomScaleNormal="90" workbookViewId="0">
      <pane xSplit="16" ySplit="2" topLeftCell="Q8" activePane="bottomRight" state="frozen"/>
      <selection activeCell="A2" sqref="A2"/>
      <selection pane="topRight" activeCell="G2" sqref="G2"/>
      <selection pane="bottomLeft" activeCell="A7" sqref="A7"/>
      <selection pane="bottomRight" activeCell="B37" sqref="B37"/>
    </sheetView>
  </sheetViews>
  <sheetFormatPr baseColWidth="10" defaultRowHeight="12.75" x14ac:dyDescent="0.2"/>
  <cols>
    <col min="1" max="1" width="13" style="31" customWidth="1"/>
    <col min="2" max="2" width="14.140625" style="31" customWidth="1"/>
    <col min="3" max="3" width="9.5703125" style="31" customWidth="1"/>
    <col min="4" max="5" width="8.85546875" style="31" customWidth="1"/>
    <col min="6" max="6" width="8.42578125" style="31" customWidth="1"/>
    <col min="7" max="7" width="9" style="31" customWidth="1"/>
    <col min="8" max="16" width="10.140625" style="31" customWidth="1"/>
    <col min="17" max="255" width="11.42578125" style="31"/>
    <col min="256" max="256" width="35.42578125" style="31" customWidth="1"/>
    <col min="257" max="257" width="13" style="31" customWidth="1"/>
    <col min="258" max="258" width="14.140625" style="31" customWidth="1"/>
    <col min="259" max="259" width="9.5703125" style="31" customWidth="1"/>
    <col min="260" max="261" width="8.85546875" style="31" customWidth="1"/>
    <col min="262" max="262" width="8.42578125" style="31" customWidth="1"/>
    <col min="263" max="263" width="9" style="31" customWidth="1"/>
    <col min="264" max="272" width="10.140625" style="31" customWidth="1"/>
    <col min="273" max="511" width="11.42578125" style="31"/>
    <col min="512" max="512" width="35.42578125" style="31" customWidth="1"/>
    <col min="513" max="513" width="13" style="31" customWidth="1"/>
    <col min="514" max="514" width="14.140625" style="31" customWidth="1"/>
    <col min="515" max="515" width="9.5703125" style="31" customWidth="1"/>
    <col min="516" max="517" width="8.85546875" style="31" customWidth="1"/>
    <col min="518" max="518" width="8.42578125" style="31" customWidth="1"/>
    <col min="519" max="519" width="9" style="31" customWidth="1"/>
    <col min="520" max="528" width="10.140625" style="31" customWidth="1"/>
    <col min="529" max="767" width="11.42578125" style="31"/>
    <col min="768" max="768" width="35.42578125" style="31" customWidth="1"/>
    <col min="769" max="769" width="13" style="31" customWidth="1"/>
    <col min="770" max="770" width="14.140625" style="31" customWidth="1"/>
    <col min="771" max="771" width="9.5703125" style="31" customWidth="1"/>
    <col min="772" max="773" width="8.85546875" style="31" customWidth="1"/>
    <col min="774" max="774" width="8.42578125" style="31" customWidth="1"/>
    <col min="775" max="775" width="9" style="31" customWidth="1"/>
    <col min="776" max="784" width="10.140625" style="31" customWidth="1"/>
    <col min="785" max="1023" width="11.42578125" style="31"/>
    <col min="1024" max="1024" width="35.42578125" style="31" customWidth="1"/>
    <col min="1025" max="1025" width="13" style="31" customWidth="1"/>
    <col min="1026" max="1026" width="14.140625" style="31" customWidth="1"/>
    <col min="1027" max="1027" width="9.5703125" style="31" customWidth="1"/>
    <col min="1028" max="1029" width="8.85546875" style="31" customWidth="1"/>
    <col min="1030" max="1030" width="8.42578125" style="31" customWidth="1"/>
    <col min="1031" max="1031" width="9" style="31" customWidth="1"/>
    <col min="1032" max="1040" width="10.140625" style="31" customWidth="1"/>
    <col min="1041" max="1279" width="11.42578125" style="31"/>
    <col min="1280" max="1280" width="35.42578125" style="31" customWidth="1"/>
    <col min="1281" max="1281" width="13" style="31" customWidth="1"/>
    <col min="1282" max="1282" width="14.140625" style="31" customWidth="1"/>
    <col min="1283" max="1283" width="9.5703125" style="31" customWidth="1"/>
    <col min="1284" max="1285" width="8.85546875" style="31" customWidth="1"/>
    <col min="1286" max="1286" width="8.42578125" style="31" customWidth="1"/>
    <col min="1287" max="1287" width="9" style="31" customWidth="1"/>
    <col min="1288" max="1296" width="10.140625" style="31" customWidth="1"/>
    <col min="1297" max="1535" width="11.42578125" style="31"/>
    <col min="1536" max="1536" width="35.42578125" style="31" customWidth="1"/>
    <col min="1537" max="1537" width="13" style="31" customWidth="1"/>
    <col min="1538" max="1538" width="14.140625" style="31" customWidth="1"/>
    <col min="1539" max="1539" width="9.5703125" style="31" customWidth="1"/>
    <col min="1540" max="1541" width="8.85546875" style="31" customWidth="1"/>
    <col min="1542" max="1542" width="8.42578125" style="31" customWidth="1"/>
    <col min="1543" max="1543" width="9" style="31" customWidth="1"/>
    <col min="1544" max="1552" width="10.140625" style="31" customWidth="1"/>
    <col min="1553" max="1791" width="11.42578125" style="31"/>
    <col min="1792" max="1792" width="35.42578125" style="31" customWidth="1"/>
    <col min="1793" max="1793" width="13" style="31" customWidth="1"/>
    <col min="1794" max="1794" width="14.140625" style="31" customWidth="1"/>
    <col min="1795" max="1795" width="9.5703125" style="31" customWidth="1"/>
    <col min="1796" max="1797" width="8.85546875" style="31" customWidth="1"/>
    <col min="1798" max="1798" width="8.42578125" style="31" customWidth="1"/>
    <col min="1799" max="1799" width="9" style="31" customWidth="1"/>
    <col min="1800" max="1808" width="10.140625" style="31" customWidth="1"/>
    <col min="1809" max="2047" width="11.42578125" style="31"/>
    <col min="2048" max="2048" width="35.42578125" style="31" customWidth="1"/>
    <col min="2049" max="2049" width="13" style="31" customWidth="1"/>
    <col min="2050" max="2050" width="14.140625" style="31" customWidth="1"/>
    <col min="2051" max="2051" width="9.5703125" style="31" customWidth="1"/>
    <col min="2052" max="2053" width="8.85546875" style="31" customWidth="1"/>
    <col min="2054" max="2054" width="8.42578125" style="31" customWidth="1"/>
    <col min="2055" max="2055" width="9" style="31" customWidth="1"/>
    <col min="2056" max="2064" width="10.140625" style="31" customWidth="1"/>
    <col min="2065" max="2303" width="11.42578125" style="31"/>
    <col min="2304" max="2304" width="35.42578125" style="31" customWidth="1"/>
    <col min="2305" max="2305" width="13" style="31" customWidth="1"/>
    <col min="2306" max="2306" width="14.140625" style="31" customWidth="1"/>
    <col min="2307" max="2307" width="9.5703125" style="31" customWidth="1"/>
    <col min="2308" max="2309" width="8.85546875" style="31" customWidth="1"/>
    <col min="2310" max="2310" width="8.42578125" style="31" customWidth="1"/>
    <col min="2311" max="2311" width="9" style="31" customWidth="1"/>
    <col min="2312" max="2320" width="10.140625" style="31" customWidth="1"/>
    <col min="2321" max="2559" width="11.42578125" style="31"/>
    <col min="2560" max="2560" width="35.42578125" style="31" customWidth="1"/>
    <col min="2561" max="2561" width="13" style="31" customWidth="1"/>
    <col min="2562" max="2562" width="14.140625" style="31" customWidth="1"/>
    <col min="2563" max="2563" width="9.5703125" style="31" customWidth="1"/>
    <col min="2564" max="2565" width="8.85546875" style="31" customWidth="1"/>
    <col min="2566" max="2566" width="8.42578125" style="31" customWidth="1"/>
    <col min="2567" max="2567" width="9" style="31" customWidth="1"/>
    <col min="2568" max="2576" width="10.140625" style="31" customWidth="1"/>
    <col min="2577" max="2815" width="11.42578125" style="31"/>
    <col min="2816" max="2816" width="35.42578125" style="31" customWidth="1"/>
    <col min="2817" max="2817" width="13" style="31" customWidth="1"/>
    <col min="2818" max="2818" width="14.140625" style="31" customWidth="1"/>
    <col min="2819" max="2819" width="9.5703125" style="31" customWidth="1"/>
    <col min="2820" max="2821" width="8.85546875" style="31" customWidth="1"/>
    <col min="2822" max="2822" width="8.42578125" style="31" customWidth="1"/>
    <col min="2823" max="2823" width="9" style="31" customWidth="1"/>
    <col min="2824" max="2832" width="10.140625" style="31" customWidth="1"/>
    <col min="2833" max="3071" width="11.42578125" style="31"/>
    <col min="3072" max="3072" width="35.42578125" style="31" customWidth="1"/>
    <col min="3073" max="3073" width="13" style="31" customWidth="1"/>
    <col min="3074" max="3074" width="14.140625" style="31" customWidth="1"/>
    <col min="3075" max="3075" width="9.5703125" style="31" customWidth="1"/>
    <col min="3076" max="3077" width="8.85546875" style="31" customWidth="1"/>
    <col min="3078" max="3078" width="8.42578125" style="31" customWidth="1"/>
    <col min="3079" max="3079" width="9" style="31" customWidth="1"/>
    <col min="3080" max="3088" width="10.140625" style="31" customWidth="1"/>
    <col min="3089" max="3327" width="11.42578125" style="31"/>
    <col min="3328" max="3328" width="35.42578125" style="31" customWidth="1"/>
    <col min="3329" max="3329" width="13" style="31" customWidth="1"/>
    <col min="3330" max="3330" width="14.140625" style="31" customWidth="1"/>
    <col min="3331" max="3331" width="9.5703125" style="31" customWidth="1"/>
    <col min="3332" max="3333" width="8.85546875" style="31" customWidth="1"/>
    <col min="3334" max="3334" width="8.42578125" style="31" customWidth="1"/>
    <col min="3335" max="3335" width="9" style="31" customWidth="1"/>
    <col min="3336" max="3344" width="10.140625" style="31" customWidth="1"/>
    <col min="3345" max="3583" width="11.42578125" style="31"/>
    <col min="3584" max="3584" width="35.42578125" style="31" customWidth="1"/>
    <col min="3585" max="3585" width="13" style="31" customWidth="1"/>
    <col min="3586" max="3586" width="14.140625" style="31" customWidth="1"/>
    <col min="3587" max="3587" width="9.5703125" style="31" customWidth="1"/>
    <col min="3588" max="3589" width="8.85546875" style="31" customWidth="1"/>
    <col min="3590" max="3590" width="8.42578125" style="31" customWidth="1"/>
    <col min="3591" max="3591" width="9" style="31" customWidth="1"/>
    <col min="3592" max="3600" width="10.140625" style="31" customWidth="1"/>
    <col min="3601" max="3839" width="11.42578125" style="31"/>
    <col min="3840" max="3840" width="35.42578125" style="31" customWidth="1"/>
    <col min="3841" max="3841" width="13" style="31" customWidth="1"/>
    <col min="3842" max="3842" width="14.140625" style="31" customWidth="1"/>
    <col min="3843" max="3843" width="9.5703125" style="31" customWidth="1"/>
    <col min="3844" max="3845" width="8.85546875" style="31" customWidth="1"/>
    <col min="3846" max="3846" width="8.42578125" style="31" customWidth="1"/>
    <col min="3847" max="3847" width="9" style="31" customWidth="1"/>
    <col min="3848" max="3856" width="10.140625" style="31" customWidth="1"/>
    <col min="3857" max="4095" width="11.42578125" style="31"/>
    <col min="4096" max="4096" width="35.42578125" style="31" customWidth="1"/>
    <col min="4097" max="4097" width="13" style="31" customWidth="1"/>
    <col min="4098" max="4098" width="14.140625" style="31" customWidth="1"/>
    <col min="4099" max="4099" width="9.5703125" style="31" customWidth="1"/>
    <col min="4100" max="4101" width="8.85546875" style="31" customWidth="1"/>
    <col min="4102" max="4102" width="8.42578125" style="31" customWidth="1"/>
    <col min="4103" max="4103" width="9" style="31" customWidth="1"/>
    <col min="4104" max="4112" width="10.140625" style="31" customWidth="1"/>
    <col min="4113" max="4351" width="11.42578125" style="31"/>
    <col min="4352" max="4352" width="35.42578125" style="31" customWidth="1"/>
    <col min="4353" max="4353" width="13" style="31" customWidth="1"/>
    <col min="4354" max="4354" width="14.140625" style="31" customWidth="1"/>
    <col min="4355" max="4355" width="9.5703125" style="31" customWidth="1"/>
    <col min="4356" max="4357" width="8.85546875" style="31" customWidth="1"/>
    <col min="4358" max="4358" width="8.42578125" style="31" customWidth="1"/>
    <col min="4359" max="4359" width="9" style="31" customWidth="1"/>
    <col min="4360" max="4368" width="10.140625" style="31" customWidth="1"/>
    <col min="4369" max="4607" width="11.42578125" style="31"/>
    <col min="4608" max="4608" width="35.42578125" style="31" customWidth="1"/>
    <col min="4609" max="4609" width="13" style="31" customWidth="1"/>
    <col min="4610" max="4610" width="14.140625" style="31" customWidth="1"/>
    <col min="4611" max="4611" width="9.5703125" style="31" customWidth="1"/>
    <col min="4612" max="4613" width="8.85546875" style="31" customWidth="1"/>
    <col min="4614" max="4614" width="8.42578125" style="31" customWidth="1"/>
    <col min="4615" max="4615" width="9" style="31" customWidth="1"/>
    <col min="4616" max="4624" width="10.140625" style="31" customWidth="1"/>
    <col min="4625" max="4863" width="11.42578125" style="31"/>
    <col min="4864" max="4864" width="35.42578125" style="31" customWidth="1"/>
    <col min="4865" max="4865" width="13" style="31" customWidth="1"/>
    <col min="4866" max="4866" width="14.140625" style="31" customWidth="1"/>
    <col min="4867" max="4867" width="9.5703125" style="31" customWidth="1"/>
    <col min="4868" max="4869" width="8.85546875" style="31" customWidth="1"/>
    <col min="4870" max="4870" width="8.42578125" style="31" customWidth="1"/>
    <col min="4871" max="4871" width="9" style="31" customWidth="1"/>
    <col min="4872" max="4880" width="10.140625" style="31" customWidth="1"/>
    <col min="4881" max="5119" width="11.42578125" style="31"/>
    <col min="5120" max="5120" width="35.42578125" style="31" customWidth="1"/>
    <col min="5121" max="5121" width="13" style="31" customWidth="1"/>
    <col min="5122" max="5122" width="14.140625" style="31" customWidth="1"/>
    <col min="5123" max="5123" width="9.5703125" style="31" customWidth="1"/>
    <col min="5124" max="5125" width="8.85546875" style="31" customWidth="1"/>
    <col min="5126" max="5126" width="8.42578125" style="31" customWidth="1"/>
    <col min="5127" max="5127" width="9" style="31" customWidth="1"/>
    <col min="5128" max="5136" width="10.140625" style="31" customWidth="1"/>
    <col min="5137" max="5375" width="11.42578125" style="31"/>
    <col min="5376" max="5376" width="35.42578125" style="31" customWidth="1"/>
    <col min="5377" max="5377" width="13" style="31" customWidth="1"/>
    <col min="5378" max="5378" width="14.140625" style="31" customWidth="1"/>
    <col min="5379" max="5379" width="9.5703125" style="31" customWidth="1"/>
    <col min="5380" max="5381" width="8.85546875" style="31" customWidth="1"/>
    <col min="5382" max="5382" width="8.42578125" style="31" customWidth="1"/>
    <col min="5383" max="5383" width="9" style="31" customWidth="1"/>
    <col min="5384" max="5392" width="10.140625" style="31" customWidth="1"/>
    <col min="5393" max="5631" width="11.42578125" style="31"/>
    <col min="5632" max="5632" width="35.42578125" style="31" customWidth="1"/>
    <col min="5633" max="5633" width="13" style="31" customWidth="1"/>
    <col min="5634" max="5634" width="14.140625" style="31" customWidth="1"/>
    <col min="5635" max="5635" width="9.5703125" style="31" customWidth="1"/>
    <col min="5636" max="5637" width="8.85546875" style="31" customWidth="1"/>
    <col min="5638" max="5638" width="8.42578125" style="31" customWidth="1"/>
    <col min="5639" max="5639" width="9" style="31" customWidth="1"/>
    <col min="5640" max="5648" width="10.140625" style="31" customWidth="1"/>
    <col min="5649" max="5887" width="11.42578125" style="31"/>
    <col min="5888" max="5888" width="35.42578125" style="31" customWidth="1"/>
    <col min="5889" max="5889" width="13" style="31" customWidth="1"/>
    <col min="5890" max="5890" width="14.140625" style="31" customWidth="1"/>
    <col min="5891" max="5891" width="9.5703125" style="31" customWidth="1"/>
    <col min="5892" max="5893" width="8.85546875" style="31" customWidth="1"/>
    <col min="5894" max="5894" width="8.42578125" style="31" customWidth="1"/>
    <col min="5895" max="5895" width="9" style="31" customWidth="1"/>
    <col min="5896" max="5904" width="10.140625" style="31" customWidth="1"/>
    <col min="5905" max="6143" width="11.42578125" style="31"/>
    <col min="6144" max="6144" width="35.42578125" style="31" customWidth="1"/>
    <col min="6145" max="6145" width="13" style="31" customWidth="1"/>
    <col min="6146" max="6146" width="14.140625" style="31" customWidth="1"/>
    <col min="6147" max="6147" width="9.5703125" style="31" customWidth="1"/>
    <col min="6148" max="6149" width="8.85546875" style="31" customWidth="1"/>
    <col min="6150" max="6150" width="8.42578125" style="31" customWidth="1"/>
    <col min="6151" max="6151" width="9" style="31" customWidth="1"/>
    <col min="6152" max="6160" width="10.140625" style="31" customWidth="1"/>
    <col min="6161" max="6399" width="11.42578125" style="31"/>
    <col min="6400" max="6400" width="35.42578125" style="31" customWidth="1"/>
    <col min="6401" max="6401" width="13" style="31" customWidth="1"/>
    <col min="6402" max="6402" width="14.140625" style="31" customWidth="1"/>
    <col min="6403" max="6403" width="9.5703125" style="31" customWidth="1"/>
    <col min="6404" max="6405" width="8.85546875" style="31" customWidth="1"/>
    <col min="6406" max="6406" width="8.42578125" style="31" customWidth="1"/>
    <col min="6407" max="6407" width="9" style="31" customWidth="1"/>
    <col min="6408" max="6416" width="10.140625" style="31" customWidth="1"/>
    <col min="6417" max="6655" width="11.42578125" style="31"/>
    <col min="6656" max="6656" width="35.42578125" style="31" customWidth="1"/>
    <col min="6657" max="6657" width="13" style="31" customWidth="1"/>
    <col min="6658" max="6658" width="14.140625" style="31" customWidth="1"/>
    <col min="6659" max="6659" width="9.5703125" style="31" customWidth="1"/>
    <col min="6660" max="6661" width="8.85546875" style="31" customWidth="1"/>
    <col min="6662" max="6662" width="8.42578125" style="31" customWidth="1"/>
    <col min="6663" max="6663" width="9" style="31" customWidth="1"/>
    <col min="6664" max="6672" width="10.140625" style="31" customWidth="1"/>
    <col min="6673" max="6911" width="11.42578125" style="31"/>
    <col min="6912" max="6912" width="35.42578125" style="31" customWidth="1"/>
    <col min="6913" max="6913" width="13" style="31" customWidth="1"/>
    <col min="6914" max="6914" width="14.140625" style="31" customWidth="1"/>
    <col min="6915" max="6915" width="9.5703125" style="31" customWidth="1"/>
    <col min="6916" max="6917" width="8.85546875" style="31" customWidth="1"/>
    <col min="6918" max="6918" width="8.42578125" style="31" customWidth="1"/>
    <col min="6919" max="6919" width="9" style="31" customWidth="1"/>
    <col min="6920" max="6928" width="10.140625" style="31" customWidth="1"/>
    <col min="6929" max="7167" width="11.42578125" style="31"/>
    <col min="7168" max="7168" width="35.42578125" style="31" customWidth="1"/>
    <col min="7169" max="7169" width="13" style="31" customWidth="1"/>
    <col min="7170" max="7170" width="14.140625" style="31" customWidth="1"/>
    <col min="7171" max="7171" width="9.5703125" style="31" customWidth="1"/>
    <col min="7172" max="7173" width="8.85546875" style="31" customWidth="1"/>
    <col min="7174" max="7174" width="8.42578125" style="31" customWidth="1"/>
    <col min="7175" max="7175" width="9" style="31" customWidth="1"/>
    <col min="7176" max="7184" width="10.140625" style="31" customWidth="1"/>
    <col min="7185" max="7423" width="11.42578125" style="31"/>
    <col min="7424" max="7424" width="35.42578125" style="31" customWidth="1"/>
    <col min="7425" max="7425" width="13" style="31" customWidth="1"/>
    <col min="7426" max="7426" width="14.140625" style="31" customWidth="1"/>
    <col min="7427" max="7427" width="9.5703125" style="31" customWidth="1"/>
    <col min="7428" max="7429" width="8.85546875" style="31" customWidth="1"/>
    <col min="7430" max="7430" width="8.42578125" style="31" customWidth="1"/>
    <col min="7431" max="7431" width="9" style="31" customWidth="1"/>
    <col min="7432" max="7440" width="10.140625" style="31" customWidth="1"/>
    <col min="7441" max="7679" width="11.42578125" style="31"/>
    <col min="7680" max="7680" width="35.42578125" style="31" customWidth="1"/>
    <col min="7681" max="7681" width="13" style="31" customWidth="1"/>
    <col min="7682" max="7682" width="14.140625" style="31" customWidth="1"/>
    <col min="7683" max="7683" width="9.5703125" style="31" customWidth="1"/>
    <col min="7684" max="7685" width="8.85546875" style="31" customWidth="1"/>
    <col min="7686" max="7686" width="8.42578125" style="31" customWidth="1"/>
    <col min="7687" max="7687" width="9" style="31" customWidth="1"/>
    <col min="7688" max="7696" width="10.140625" style="31" customWidth="1"/>
    <col min="7697" max="7935" width="11.42578125" style="31"/>
    <col min="7936" max="7936" width="35.42578125" style="31" customWidth="1"/>
    <col min="7937" max="7937" width="13" style="31" customWidth="1"/>
    <col min="7938" max="7938" width="14.140625" style="31" customWidth="1"/>
    <col min="7939" max="7939" width="9.5703125" style="31" customWidth="1"/>
    <col min="7940" max="7941" width="8.85546875" style="31" customWidth="1"/>
    <col min="7942" max="7942" width="8.42578125" style="31" customWidth="1"/>
    <col min="7943" max="7943" width="9" style="31" customWidth="1"/>
    <col min="7944" max="7952" width="10.140625" style="31" customWidth="1"/>
    <col min="7953" max="8191" width="11.42578125" style="31"/>
    <col min="8192" max="8192" width="35.42578125" style="31" customWidth="1"/>
    <col min="8193" max="8193" width="13" style="31" customWidth="1"/>
    <col min="8194" max="8194" width="14.140625" style="31" customWidth="1"/>
    <col min="8195" max="8195" width="9.5703125" style="31" customWidth="1"/>
    <col min="8196" max="8197" width="8.85546875" style="31" customWidth="1"/>
    <col min="8198" max="8198" width="8.42578125" style="31" customWidth="1"/>
    <col min="8199" max="8199" width="9" style="31" customWidth="1"/>
    <col min="8200" max="8208" width="10.140625" style="31" customWidth="1"/>
    <col min="8209" max="8447" width="11.42578125" style="31"/>
    <col min="8448" max="8448" width="35.42578125" style="31" customWidth="1"/>
    <col min="8449" max="8449" width="13" style="31" customWidth="1"/>
    <col min="8450" max="8450" width="14.140625" style="31" customWidth="1"/>
    <col min="8451" max="8451" width="9.5703125" style="31" customWidth="1"/>
    <col min="8452" max="8453" width="8.85546875" style="31" customWidth="1"/>
    <col min="8454" max="8454" width="8.42578125" style="31" customWidth="1"/>
    <col min="8455" max="8455" width="9" style="31" customWidth="1"/>
    <col min="8456" max="8464" width="10.140625" style="31" customWidth="1"/>
    <col min="8465" max="8703" width="11.42578125" style="31"/>
    <col min="8704" max="8704" width="35.42578125" style="31" customWidth="1"/>
    <col min="8705" max="8705" width="13" style="31" customWidth="1"/>
    <col min="8706" max="8706" width="14.140625" style="31" customWidth="1"/>
    <col min="8707" max="8707" width="9.5703125" style="31" customWidth="1"/>
    <col min="8708" max="8709" width="8.85546875" style="31" customWidth="1"/>
    <col min="8710" max="8710" width="8.42578125" style="31" customWidth="1"/>
    <col min="8711" max="8711" width="9" style="31" customWidth="1"/>
    <col min="8712" max="8720" width="10.140625" style="31" customWidth="1"/>
    <col min="8721" max="8959" width="11.42578125" style="31"/>
    <col min="8960" max="8960" width="35.42578125" style="31" customWidth="1"/>
    <col min="8961" max="8961" width="13" style="31" customWidth="1"/>
    <col min="8962" max="8962" width="14.140625" style="31" customWidth="1"/>
    <col min="8963" max="8963" width="9.5703125" style="31" customWidth="1"/>
    <col min="8964" max="8965" width="8.85546875" style="31" customWidth="1"/>
    <col min="8966" max="8966" width="8.42578125" style="31" customWidth="1"/>
    <col min="8967" max="8967" width="9" style="31" customWidth="1"/>
    <col min="8968" max="8976" width="10.140625" style="31" customWidth="1"/>
    <col min="8977" max="9215" width="11.42578125" style="31"/>
    <col min="9216" max="9216" width="35.42578125" style="31" customWidth="1"/>
    <col min="9217" max="9217" width="13" style="31" customWidth="1"/>
    <col min="9218" max="9218" width="14.140625" style="31" customWidth="1"/>
    <col min="9219" max="9219" width="9.5703125" style="31" customWidth="1"/>
    <col min="9220" max="9221" width="8.85546875" style="31" customWidth="1"/>
    <col min="9222" max="9222" width="8.42578125" style="31" customWidth="1"/>
    <col min="9223" max="9223" width="9" style="31" customWidth="1"/>
    <col min="9224" max="9232" width="10.140625" style="31" customWidth="1"/>
    <col min="9233" max="9471" width="11.42578125" style="31"/>
    <col min="9472" max="9472" width="35.42578125" style="31" customWidth="1"/>
    <col min="9473" max="9473" width="13" style="31" customWidth="1"/>
    <col min="9474" max="9474" width="14.140625" style="31" customWidth="1"/>
    <col min="9475" max="9475" width="9.5703125" style="31" customWidth="1"/>
    <col min="9476" max="9477" width="8.85546875" style="31" customWidth="1"/>
    <col min="9478" max="9478" width="8.42578125" style="31" customWidth="1"/>
    <col min="9479" max="9479" width="9" style="31" customWidth="1"/>
    <col min="9480" max="9488" width="10.140625" style="31" customWidth="1"/>
    <col min="9489" max="9727" width="11.42578125" style="31"/>
    <col min="9728" max="9728" width="35.42578125" style="31" customWidth="1"/>
    <col min="9729" max="9729" width="13" style="31" customWidth="1"/>
    <col min="9730" max="9730" width="14.140625" style="31" customWidth="1"/>
    <col min="9731" max="9731" width="9.5703125" style="31" customWidth="1"/>
    <col min="9732" max="9733" width="8.85546875" style="31" customWidth="1"/>
    <col min="9734" max="9734" width="8.42578125" style="31" customWidth="1"/>
    <col min="9735" max="9735" width="9" style="31" customWidth="1"/>
    <col min="9736" max="9744" width="10.140625" style="31" customWidth="1"/>
    <col min="9745" max="9983" width="11.42578125" style="31"/>
    <col min="9984" max="9984" width="35.42578125" style="31" customWidth="1"/>
    <col min="9985" max="9985" width="13" style="31" customWidth="1"/>
    <col min="9986" max="9986" width="14.140625" style="31" customWidth="1"/>
    <col min="9987" max="9987" width="9.5703125" style="31" customWidth="1"/>
    <col min="9988" max="9989" width="8.85546875" style="31" customWidth="1"/>
    <col min="9990" max="9990" width="8.42578125" style="31" customWidth="1"/>
    <col min="9991" max="9991" width="9" style="31" customWidth="1"/>
    <col min="9992" max="10000" width="10.140625" style="31" customWidth="1"/>
    <col min="10001" max="10239" width="11.42578125" style="31"/>
    <col min="10240" max="10240" width="35.42578125" style="31" customWidth="1"/>
    <col min="10241" max="10241" width="13" style="31" customWidth="1"/>
    <col min="10242" max="10242" width="14.140625" style="31" customWidth="1"/>
    <col min="10243" max="10243" width="9.5703125" style="31" customWidth="1"/>
    <col min="10244" max="10245" width="8.85546875" style="31" customWidth="1"/>
    <col min="10246" max="10246" width="8.42578125" style="31" customWidth="1"/>
    <col min="10247" max="10247" width="9" style="31" customWidth="1"/>
    <col min="10248" max="10256" width="10.140625" style="31" customWidth="1"/>
    <col min="10257" max="10495" width="11.42578125" style="31"/>
    <col min="10496" max="10496" width="35.42578125" style="31" customWidth="1"/>
    <col min="10497" max="10497" width="13" style="31" customWidth="1"/>
    <col min="10498" max="10498" width="14.140625" style="31" customWidth="1"/>
    <col min="10499" max="10499" width="9.5703125" style="31" customWidth="1"/>
    <col min="10500" max="10501" width="8.85546875" style="31" customWidth="1"/>
    <col min="10502" max="10502" width="8.42578125" style="31" customWidth="1"/>
    <col min="10503" max="10503" width="9" style="31" customWidth="1"/>
    <col min="10504" max="10512" width="10.140625" style="31" customWidth="1"/>
    <col min="10513" max="10751" width="11.42578125" style="31"/>
    <col min="10752" max="10752" width="35.42578125" style="31" customWidth="1"/>
    <col min="10753" max="10753" width="13" style="31" customWidth="1"/>
    <col min="10754" max="10754" width="14.140625" style="31" customWidth="1"/>
    <col min="10755" max="10755" width="9.5703125" style="31" customWidth="1"/>
    <col min="10756" max="10757" width="8.85546875" style="31" customWidth="1"/>
    <col min="10758" max="10758" width="8.42578125" style="31" customWidth="1"/>
    <col min="10759" max="10759" width="9" style="31" customWidth="1"/>
    <col min="10760" max="10768" width="10.140625" style="31" customWidth="1"/>
    <col min="10769" max="11007" width="11.42578125" style="31"/>
    <col min="11008" max="11008" width="35.42578125" style="31" customWidth="1"/>
    <col min="11009" max="11009" width="13" style="31" customWidth="1"/>
    <col min="11010" max="11010" width="14.140625" style="31" customWidth="1"/>
    <col min="11011" max="11011" width="9.5703125" style="31" customWidth="1"/>
    <col min="11012" max="11013" width="8.85546875" style="31" customWidth="1"/>
    <col min="11014" max="11014" width="8.42578125" style="31" customWidth="1"/>
    <col min="11015" max="11015" width="9" style="31" customWidth="1"/>
    <col min="11016" max="11024" width="10.140625" style="31" customWidth="1"/>
    <col min="11025" max="11263" width="11.42578125" style="31"/>
    <col min="11264" max="11264" width="35.42578125" style="31" customWidth="1"/>
    <col min="11265" max="11265" width="13" style="31" customWidth="1"/>
    <col min="11266" max="11266" width="14.140625" style="31" customWidth="1"/>
    <col min="11267" max="11267" width="9.5703125" style="31" customWidth="1"/>
    <col min="11268" max="11269" width="8.85546875" style="31" customWidth="1"/>
    <col min="11270" max="11270" width="8.42578125" style="31" customWidth="1"/>
    <col min="11271" max="11271" width="9" style="31" customWidth="1"/>
    <col min="11272" max="11280" width="10.140625" style="31" customWidth="1"/>
    <col min="11281" max="11519" width="11.42578125" style="31"/>
    <col min="11520" max="11520" width="35.42578125" style="31" customWidth="1"/>
    <col min="11521" max="11521" width="13" style="31" customWidth="1"/>
    <col min="11522" max="11522" width="14.140625" style="31" customWidth="1"/>
    <col min="11523" max="11523" width="9.5703125" style="31" customWidth="1"/>
    <col min="11524" max="11525" width="8.85546875" style="31" customWidth="1"/>
    <col min="11526" max="11526" width="8.42578125" style="31" customWidth="1"/>
    <col min="11527" max="11527" width="9" style="31" customWidth="1"/>
    <col min="11528" max="11536" width="10.140625" style="31" customWidth="1"/>
    <col min="11537" max="11775" width="11.42578125" style="31"/>
    <col min="11776" max="11776" width="35.42578125" style="31" customWidth="1"/>
    <col min="11777" max="11777" width="13" style="31" customWidth="1"/>
    <col min="11778" max="11778" width="14.140625" style="31" customWidth="1"/>
    <col min="11779" max="11779" width="9.5703125" style="31" customWidth="1"/>
    <col min="11780" max="11781" width="8.85546875" style="31" customWidth="1"/>
    <col min="11782" max="11782" width="8.42578125" style="31" customWidth="1"/>
    <col min="11783" max="11783" width="9" style="31" customWidth="1"/>
    <col min="11784" max="11792" width="10.140625" style="31" customWidth="1"/>
    <col min="11793" max="12031" width="11.42578125" style="31"/>
    <col min="12032" max="12032" width="35.42578125" style="31" customWidth="1"/>
    <col min="12033" max="12033" width="13" style="31" customWidth="1"/>
    <col min="12034" max="12034" width="14.140625" style="31" customWidth="1"/>
    <col min="12035" max="12035" width="9.5703125" style="31" customWidth="1"/>
    <col min="12036" max="12037" width="8.85546875" style="31" customWidth="1"/>
    <col min="12038" max="12038" width="8.42578125" style="31" customWidth="1"/>
    <col min="12039" max="12039" width="9" style="31" customWidth="1"/>
    <col min="12040" max="12048" width="10.140625" style="31" customWidth="1"/>
    <col min="12049" max="12287" width="11.42578125" style="31"/>
    <col min="12288" max="12288" width="35.42578125" style="31" customWidth="1"/>
    <col min="12289" max="12289" width="13" style="31" customWidth="1"/>
    <col min="12290" max="12290" width="14.140625" style="31" customWidth="1"/>
    <col min="12291" max="12291" width="9.5703125" style="31" customWidth="1"/>
    <col min="12292" max="12293" width="8.85546875" style="31" customWidth="1"/>
    <col min="12294" max="12294" width="8.42578125" style="31" customWidth="1"/>
    <col min="12295" max="12295" width="9" style="31" customWidth="1"/>
    <col min="12296" max="12304" width="10.140625" style="31" customWidth="1"/>
    <col min="12305" max="12543" width="11.42578125" style="31"/>
    <col min="12544" max="12544" width="35.42578125" style="31" customWidth="1"/>
    <col min="12545" max="12545" width="13" style="31" customWidth="1"/>
    <col min="12546" max="12546" width="14.140625" style="31" customWidth="1"/>
    <col min="12547" max="12547" width="9.5703125" style="31" customWidth="1"/>
    <col min="12548" max="12549" width="8.85546875" style="31" customWidth="1"/>
    <col min="12550" max="12550" width="8.42578125" style="31" customWidth="1"/>
    <col min="12551" max="12551" width="9" style="31" customWidth="1"/>
    <col min="12552" max="12560" width="10.140625" style="31" customWidth="1"/>
    <col min="12561" max="12799" width="11.42578125" style="31"/>
    <col min="12800" max="12800" width="35.42578125" style="31" customWidth="1"/>
    <col min="12801" max="12801" width="13" style="31" customWidth="1"/>
    <col min="12802" max="12802" width="14.140625" style="31" customWidth="1"/>
    <col min="12803" max="12803" width="9.5703125" style="31" customWidth="1"/>
    <col min="12804" max="12805" width="8.85546875" style="31" customWidth="1"/>
    <col min="12806" max="12806" width="8.42578125" style="31" customWidth="1"/>
    <col min="12807" max="12807" width="9" style="31" customWidth="1"/>
    <col min="12808" max="12816" width="10.140625" style="31" customWidth="1"/>
    <col min="12817" max="13055" width="11.42578125" style="31"/>
    <col min="13056" max="13056" width="35.42578125" style="31" customWidth="1"/>
    <col min="13057" max="13057" width="13" style="31" customWidth="1"/>
    <col min="13058" max="13058" width="14.140625" style="31" customWidth="1"/>
    <col min="13059" max="13059" width="9.5703125" style="31" customWidth="1"/>
    <col min="13060" max="13061" width="8.85546875" style="31" customWidth="1"/>
    <col min="13062" max="13062" width="8.42578125" style="31" customWidth="1"/>
    <col min="13063" max="13063" width="9" style="31" customWidth="1"/>
    <col min="13064" max="13072" width="10.140625" style="31" customWidth="1"/>
    <col min="13073" max="13311" width="11.42578125" style="31"/>
    <col min="13312" max="13312" width="35.42578125" style="31" customWidth="1"/>
    <col min="13313" max="13313" width="13" style="31" customWidth="1"/>
    <col min="13314" max="13314" width="14.140625" style="31" customWidth="1"/>
    <col min="13315" max="13315" width="9.5703125" style="31" customWidth="1"/>
    <col min="13316" max="13317" width="8.85546875" style="31" customWidth="1"/>
    <col min="13318" max="13318" width="8.42578125" style="31" customWidth="1"/>
    <col min="13319" max="13319" width="9" style="31" customWidth="1"/>
    <col min="13320" max="13328" width="10.140625" style="31" customWidth="1"/>
    <col min="13329" max="13567" width="11.42578125" style="31"/>
    <col min="13568" max="13568" width="35.42578125" style="31" customWidth="1"/>
    <col min="13569" max="13569" width="13" style="31" customWidth="1"/>
    <col min="13570" max="13570" width="14.140625" style="31" customWidth="1"/>
    <col min="13571" max="13571" width="9.5703125" style="31" customWidth="1"/>
    <col min="13572" max="13573" width="8.85546875" style="31" customWidth="1"/>
    <col min="13574" max="13574" width="8.42578125" style="31" customWidth="1"/>
    <col min="13575" max="13575" width="9" style="31" customWidth="1"/>
    <col min="13576" max="13584" width="10.140625" style="31" customWidth="1"/>
    <col min="13585" max="13823" width="11.42578125" style="31"/>
    <col min="13824" max="13824" width="35.42578125" style="31" customWidth="1"/>
    <col min="13825" max="13825" width="13" style="31" customWidth="1"/>
    <col min="13826" max="13826" width="14.140625" style="31" customWidth="1"/>
    <col min="13827" max="13827" width="9.5703125" style="31" customWidth="1"/>
    <col min="13828" max="13829" width="8.85546875" style="31" customWidth="1"/>
    <col min="13830" max="13830" width="8.42578125" style="31" customWidth="1"/>
    <col min="13831" max="13831" width="9" style="31" customWidth="1"/>
    <col min="13832" max="13840" width="10.140625" style="31" customWidth="1"/>
    <col min="13841" max="14079" width="11.42578125" style="31"/>
    <col min="14080" max="14080" width="35.42578125" style="31" customWidth="1"/>
    <col min="14081" max="14081" width="13" style="31" customWidth="1"/>
    <col min="14082" max="14082" width="14.140625" style="31" customWidth="1"/>
    <col min="14083" max="14083" width="9.5703125" style="31" customWidth="1"/>
    <col min="14084" max="14085" width="8.85546875" style="31" customWidth="1"/>
    <col min="14086" max="14086" width="8.42578125" style="31" customWidth="1"/>
    <col min="14087" max="14087" width="9" style="31" customWidth="1"/>
    <col min="14088" max="14096" width="10.140625" style="31" customWidth="1"/>
    <col min="14097" max="14335" width="11.42578125" style="31"/>
    <col min="14336" max="14336" width="35.42578125" style="31" customWidth="1"/>
    <col min="14337" max="14337" width="13" style="31" customWidth="1"/>
    <col min="14338" max="14338" width="14.140625" style="31" customWidth="1"/>
    <col min="14339" max="14339" width="9.5703125" style="31" customWidth="1"/>
    <col min="14340" max="14341" width="8.85546875" style="31" customWidth="1"/>
    <col min="14342" max="14342" width="8.42578125" style="31" customWidth="1"/>
    <col min="14343" max="14343" width="9" style="31" customWidth="1"/>
    <col min="14344" max="14352" width="10.140625" style="31" customWidth="1"/>
    <col min="14353" max="14591" width="11.42578125" style="31"/>
    <col min="14592" max="14592" width="35.42578125" style="31" customWidth="1"/>
    <col min="14593" max="14593" width="13" style="31" customWidth="1"/>
    <col min="14594" max="14594" width="14.140625" style="31" customWidth="1"/>
    <col min="14595" max="14595" width="9.5703125" style="31" customWidth="1"/>
    <col min="14596" max="14597" width="8.85546875" style="31" customWidth="1"/>
    <col min="14598" max="14598" width="8.42578125" style="31" customWidth="1"/>
    <col min="14599" max="14599" width="9" style="31" customWidth="1"/>
    <col min="14600" max="14608" width="10.140625" style="31" customWidth="1"/>
    <col min="14609" max="14847" width="11.42578125" style="31"/>
    <col min="14848" max="14848" width="35.42578125" style="31" customWidth="1"/>
    <col min="14849" max="14849" width="13" style="31" customWidth="1"/>
    <col min="14850" max="14850" width="14.140625" style="31" customWidth="1"/>
    <col min="14851" max="14851" width="9.5703125" style="31" customWidth="1"/>
    <col min="14852" max="14853" width="8.85546875" style="31" customWidth="1"/>
    <col min="14854" max="14854" width="8.42578125" style="31" customWidth="1"/>
    <col min="14855" max="14855" width="9" style="31" customWidth="1"/>
    <col min="14856" max="14864" width="10.140625" style="31" customWidth="1"/>
    <col min="14865" max="15103" width="11.42578125" style="31"/>
    <col min="15104" max="15104" width="35.42578125" style="31" customWidth="1"/>
    <col min="15105" max="15105" width="13" style="31" customWidth="1"/>
    <col min="15106" max="15106" width="14.140625" style="31" customWidth="1"/>
    <col min="15107" max="15107" width="9.5703125" style="31" customWidth="1"/>
    <col min="15108" max="15109" width="8.85546875" style="31" customWidth="1"/>
    <col min="15110" max="15110" width="8.42578125" style="31" customWidth="1"/>
    <col min="15111" max="15111" width="9" style="31" customWidth="1"/>
    <col min="15112" max="15120" width="10.140625" style="31" customWidth="1"/>
    <col min="15121" max="15359" width="11.42578125" style="31"/>
    <col min="15360" max="15360" width="35.42578125" style="31" customWidth="1"/>
    <col min="15361" max="15361" width="13" style="31" customWidth="1"/>
    <col min="15362" max="15362" width="14.140625" style="31" customWidth="1"/>
    <col min="15363" max="15363" width="9.5703125" style="31" customWidth="1"/>
    <col min="15364" max="15365" width="8.85546875" style="31" customWidth="1"/>
    <col min="15366" max="15366" width="8.42578125" style="31" customWidth="1"/>
    <col min="15367" max="15367" width="9" style="31" customWidth="1"/>
    <col min="15368" max="15376" width="10.140625" style="31" customWidth="1"/>
    <col min="15377" max="15615" width="11.42578125" style="31"/>
    <col min="15616" max="15616" width="35.42578125" style="31" customWidth="1"/>
    <col min="15617" max="15617" width="13" style="31" customWidth="1"/>
    <col min="15618" max="15618" width="14.140625" style="31" customWidth="1"/>
    <col min="15619" max="15619" width="9.5703125" style="31" customWidth="1"/>
    <col min="15620" max="15621" width="8.85546875" style="31" customWidth="1"/>
    <col min="15622" max="15622" width="8.42578125" style="31" customWidth="1"/>
    <col min="15623" max="15623" width="9" style="31" customWidth="1"/>
    <col min="15624" max="15632" width="10.140625" style="31" customWidth="1"/>
    <col min="15633" max="15871" width="11.42578125" style="31"/>
    <col min="15872" max="15872" width="35.42578125" style="31" customWidth="1"/>
    <col min="15873" max="15873" width="13" style="31" customWidth="1"/>
    <col min="15874" max="15874" width="14.140625" style="31" customWidth="1"/>
    <col min="15875" max="15875" width="9.5703125" style="31" customWidth="1"/>
    <col min="15876" max="15877" width="8.85546875" style="31" customWidth="1"/>
    <col min="15878" max="15878" width="8.42578125" style="31" customWidth="1"/>
    <col min="15879" max="15879" width="9" style="31" customWidth="1"/>
    <col min="15880" max="15888" width="10.140625" style="31" customWidth="1"/>
    <col min="15889" max="16127" width="11.42578125" style="31"/>
    <col min="16128" max="16128" width="35.42578125" style="31" customWidth="1"/>
    <col min="16129" max="16129" width="13" style="31" customWidth="1"/>
    <col min="16130" max="16130" width="14.140625" style="31" customWidth="1"/>
    <col min="16131" max="16131" width="9.5703125" style="31" customWidth="1"/>
    <col min="16132" max="16133" width="8.85546875" style="31" customWidth="1"/>
    <col min="16134" max="16134" width="8.42578125" style="31" customWidth="1"/>
    <col min="16135" max="16135" width="9" style="31" customWidth="1"/>
    <col min="16136" max="16144" width="10.140625" style="31" customWidth="1"/>
    <col min="16145" max="16384" width="11.42578125" style="31"/>
  </cols>
  <sheetData>
    <row r="1" spans="1:16" ht="18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32"/>
      <c r="B2" s="32"/>
      <c r="C2" s="32"/>
      <c r="D2" s="32"/>
      <c r="E2" s="32"/>
      <c r="F2" s="32"/>
      <c r="G2" s="33" t="s">
        <v>58</v>
      </c>
      <c r="H2" s="32"/>
      <c r="I2" s="32"/>
      <c r="J2" s="33"/>
      <c r="K2" s="32"/>
      <c r="L2" s="32"/>
      <c r="M2" s="32"/>
      <c r="N2" s="32"/>
      <c r="O2" s="32"/>
      <c r="P2" s="32" t="s">
        <v>59</v>
      </c>
    </row>
    <row r="3" spans="1:16" x14ac:dyDescent="0.2">
      <c r="A3" s="34"/>
      <c r="B3" s="34"/>
      <c r="C3" s="34"/>
      <c r="D3" s="34"/>
      <c r="E3" s="34"/>
      <c r="F3" s="34"/>
      <c r="G3" s="34"/>
      <c r="H3" s="32"/>
      <c r="I3" s="32"/>
      <c r="J3" s="32"/>
      <c r="K3" s="32"/>
      <c r="L3" s="32"/>
      <c r="M3" s="32"/>
      <c r="N3" s="32"/>
      <c r="O3" s="32"/>
      <c r="P3" s="34"/>
    </row>
    <row r="4" spans="1:16" x14ac:dyDescent="0.2">
      <c r="O4" s="37"/>
    </row>
    <row r="5" spans="1:16" x14ac:dyDescent="0.2">
      <c r="O5" s="37"/>
    </row>
    <row r="6" spans="1:16" x14ac:dyDescent="0.2">
      <c r="A6" s="38">
        <v>2000</v>
      </c>
      <c r="B6" s="38">
        <v>2001</v>
      </c>
      <c r="C6" s="38">
        <v>2002</v>
      </c>
      <c r="D6" s="38">
        <v>2003</v>
      </c>
      <c r="E6" s="38">
        <v>2004</v>
      </c>
      <c r="F6" s="38">
        <v>2005</v>
      </c>
      <c r="G6" s="38">
        <v>2006</v>
      </c>
      <c r="H6" s="38">
        <v>2007</v>
      </c>
      <c r="I6" s="38">
        <v>2008</v>
      </c>
      <c r="J6" s="38">
        <v>2009</v>
      </c>
      <c r="K6" s="38">
        <v>2010</v>
      </c>
      <c r="L6" s="38">
        <v>2011</v>
      </c>
      <c r="M6" s="38">
        <v>2012</v>
      </c>
      <c r="N6" s="38">
        <v>2013</v>
      </c>
      <c r="O6" s="38">
        <v>2014</v>
      </c>
      <c r="P6" s="38">
        <v>2015</v>
      </c>
    </row>
    <row r="7" spans="1:16" ht="14.25" x14ac:dyDescent="0.2">
      <c r="A7" s="39">
        <v>466853</v>
      </c>
      <c r="B7" s="36">
        <v>426860</v>
      </c>
      <c r="C7" s="36">
        <v>423876</v>
      </c>
      <c r="D7" s="36">
        <v>412827</v>
      </c>
      <c r="E7" s="36">
        <v>431930</v>
      </c>
      <c r="F7" s="36">
        <v>416963</v>
      </c>
      <c r="G7" s="36">
        <v>408421</v>
      </c>
      <c r="H7" s="36">
        <v>416484</v>
      </c>
      <c r="I7" s="36">
        <v>367951</v>
      </c>
      <c r="J7" s="36">
        <v>335494</v>
      </c>
      <c r="K7" s="36">
        <v>289552</v>
      </c>
      <c r="L7" s="36">
        <v>261980</v>
      </c>
      <c r="M7" s="36">
        <v>241287</v>
      </c>
      <c r="N7" s="36">
        <v>219611</v>
      </c>
      <c r="O7" s="35">
        <v>220453</v>
      </c>
      <c r="P7" s="36">
        <v>218654</v>
      </c>
    </row>
    <row r="8" spans="1:16" x14ac:dyDescent="0.2">
      <c r="O8" s="37"/>
    </row>
    <row r="9" spans="1:16" x14ac:dyDescent="0.2">
      <c r="O9" s="37"/>
    </row>
    <row r="10" spans="1:16" x14ac:dyDescent="0.2">
      <c r="O10" s="37"/>
    </row>
    <row r="11" spans="1:16" x14ac:dyDescent="0.2">
      <c r="O11" s="37"/>
    </row>
    <row r="12" spans="1:16" x14ac:dyDescent="0.2">
      <c r="O12" s="37"/>
    </row>
    <row r="13" spans="1:16" x14ac:dyDescent="0.2">
      <c r="O13" s="37"/>
    </row>
    <row r="14" spans="1:16" x14ac:dyDescent="0.2">
      <c r="O14" s="37"/>
    </row>
    <row r="15" spans="1:16" x14ac:dyDescent="0.2">
      <c r="O15" s="37"/>
    </row>
    <row r="16" spans="1:16" x14ac:dyDescent="0.2">
      <c r="O16" s="37"/>
    </row>
    <row r="17" spans="15:15" x14ac:dyDescent="0.2">
      <c r="O17" s="37"/>
    </row>
  </sheetData>
  <printOptions gridLines="1" gridLinesSet="0"/>
  <pageMargins left="0.7" right="0.7" top="0.75" bottom="0.75" header="0.3" footer="0.3"/>
  <pageSetup paperSize="9" scale="90" orientation="landscape" horizontalDpi="300" verticalDpi="300" r:id="rId1"/>
  <headerFooter alignWithMargins="0">
    <oddHeader>&amp;A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opLeftCell="A13" workbookViewId="0">
      <selection activeCell="M21" sqref="M21"/>
    </sheetView>
  </sheetViews>
  <sheetFormatPr baseColWidth="10" defaultRowHeight="15" x14ac:dyDescent="0.25"/>
  <cols>
    <col min="1" max="1" width="14.7109375" customWidth="1"/>
    <col min="2" max="7" width="9" customWidth="1"/>
    <col min="8" max="8" width="9.42578125" customWidth="1"/>
    <col min="9" max="9" width="10" customWidth="1"/>
    <col min="10" max="10" width="11.85546875" customWidth="1"/>
    <col min="11" max="11" width="12.28515625" customWidth="1"/>
    <col min="12" max="12" width="9.85546875" customWidth="1"/>
    <col min="13" max="13" width="11.140625" customWidth="1"/>
    <col min="14" max="19" width="10.42578125" customWidth="1"/>
    <col min="20" max="20" width="7.7109375" customWidth="1"/>
    <col min="21" max="21" width="21" customWidth="1"/>
    <col min="22" max="22" width="13" customWidth="1"/>
    <col min="23" max="30" width="9.140625" customWidth="1"/>
  </cols>
  <sheetData>
    <row r="2" spans="1:19" ht="13.5" customHeight="1" x14ac:dyDescent="0.25">
      <c r="Q2" s="40"/>
      <c r="R2" s="40"/>
      <c r="S2" s="41"/>
    </row>
    <row r="3" spans="1:19" x14ac:dyDescent="0.25">
      <c r="A3" s="95" t="s">
        <v>60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Q3" s="40"/>
      <c r="R3" s="40"/>
      <c r="S3" s="41"/>
    </row>
    <row r="4" spans="1:19" ht="30" customHeight="1" x14ac:dyDescent="0.25">
      <c r="A4" s="98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  <c r="Q4" s="42"/>
      <c r="R4" s="42"/>
      <c r="S4" s="42"/>
    </row>
    <row r="5" spans="1:19" ht="18.75" thickBot="1" x14ac:dyDescent="0.3">
      <c r="A5" s="99"/>
      <c r="B5" s="100"/>
      <c r="C5" s="43">
        <v>2005</v>
      </c>
      <c r="D5" s="44">
        <v>2006</v>
      </c>
      <c r="E5" s="43">
        <v>2007</v>
      </c>
      <c r="F5" s="45">
        <v>2008</v>
      </c>
      <c r="G5" s="46">
        <v>2009</v>
      </c>
      <c r="H5" s="45">
        <v>2010</v>
      </c>
      <c r="I5" s="47">
        <v>2011</v>
      </c>
      <c r="J5" s="48">
        <v>2012</v>
      </c>
      <c r="K5" s="49">
        <v>2013</v>
      </c>
      <c r="L5" s="45">
        <v>2014</v>
      </c>
      <c r="M5" s="50">
        <v>2015</v>
      </c>
      <c r="Q5" s="51"/>
      <c r="R5" s="51"/>
      <c r="S5" s="52" t="s">
        <v>59</v>
      </c>
    </row>
    <row r="6" spans="1:19" ht="16.5" thickTop="1" x14ac:dyDescent="0.25">
      <c r="A6" s="53" t="s">
        <v>2</v>
      </c>
      <c r="B6" s="54"/>
      <c r="C6" s="55">
        <v>108056</v>
      </c>
      <c r="D6" s="56">
        <v>101232</v>
      </c>
      <c r="E6" s="55">
        <v>97070</v>
      </c>
      <c r="F6" s="56">
        <v>88583</v>
      </c>
      <c r="G6" s="55">
        <v>83157</v>
      </c>
      <c r="H6" s="56">
        <v>77586</v>
      </c>
      <c r="I6" s="57">
        <v>71295</v>
      </c>
      <c r="J6" s="58">
        <v>62670</v>
      </c>
      <c r="K6" s="59">
        <v>60490</v>
      </c>
      <c r="L6" s="56">
        <v>51049</v>
      </c>
      <c r="M6" s="60">
        <v>46941</v>
      </c>
      <c r="Q6" s="51"/>
      <c r="R6" s="51"/>
      <c r="S6" s="52"/>
    </row>
    <row r="7" spans="1:19" ht="15.75" x14ac:dyDescent="0.25">
      <c r="A7" s="61" t="s">
        <v>61</v>
      </c>
      <c r="B7" s="41"/>
      <c r="C7" s="62">
        <v>85447</v>
      </c>
      <c r="D7" s="51">
        <v>74406</v>
      </c>
      <c r="E7" s="62">
        <v>75188</v>
      </c>
      <c r="F7" s="51">
        <v>66109</v>
      </c>
      <c r="G7" s="62">
        <v>63306</v>
      </c>
      <c r="H7" s="51">
        <v>59221</v>
      </c>
      <c r="I7" s="57">
        <v>51987</v>
      </c>
      <c r="J7" s="63">
        <v>47043</v>
      </c>
      <c r="K7" s="64">
        <v>42453</v>
      </c>
      <c r="L7" s="51">
        <v>37717</v>
      </c>
      <c r="M7" s="60">
        <v>33182</v>
      </c>
      <c r="Q7" s="51"/>
      <c r="R7" s="51"/>
      <c r="S7" s="52"/>
    </row>
    <row r="8" spans="1:19" ht="15.75" x14ac:dyDescent="0.25">
      <c r="A8" s="61" t="s">
        <v>62</v>
      </c>
      <c r="B8" s="41"/>
      <c r="C8" s="62">
        <v>46932</v>
      </c>
      <c r="D8" s="51">
        <v>40376</v>
      </c>
      <c r="E8" s="62">
        <v>39313</v>
      </c>
      <c r="F8" s="51">
        <f>34508+855+4049</f>
        <v>39412</v>
      </c>
      <c r="G8" s="62">
        <v>39385</v>
      </c>
      <c r="H8" s="51">
        <v>38935</v>
      </c>
      <c r="I8" s="57">
        <v>33559</v>
      </c>
      <c r="J8" s="63">
        <v>29932</v>
      </c>
      <c r="K8" s="64">
        <v>27435</v>
      </c>
      <c r="L8" s="51">
        <v>24662</v>
      </c>
      <c r="M8" s="60">
        <v>21469</v>
      </c>
      <c r="Q8" s="51"/>
      <c r="R8" s="51"/>
      <c r="S8" s="52"/>
    </row>
    <row r="9" spans="1:19" ht="15.75" x14ac:dyDescent="0.25">
      <c r="A9" s="61" t="s">
        <v>63</v>
      </c>
      <c r="B9" s="41"/>
      <c r="C9" s="62">
        <v>38515</v>
      </c>
      <c r="D9" s="51">
        <v>34030</v>
      </c>
      <c r="E9" s="62">
        <v>35875</v>
      </c>
      <c r="F9" s="51">
        <f>23847+52+2798</f>
        <v>26697</v>
      </c>
      <c r="G9" s="62">
        <v>23921</v>
      </c>
      <c r="H9" s="51">
        <v>20286</v>
      </c>
      <c r="I9" s="57">
        <v>18428</v>
      </c>
      <c r="J9" s="63">
        <v>17111</v>
      </c>
      <c r="K9" s="64">
        <v>15018</v>
      </c>
      <c r="L9" s="51">
        <v>13055</v>
      </c>
      <c r="M9" s="60">
        <v>11713</v>
      </c>
      <c r="Q9" s="51"/>
      <c r="R9" s="51"/>
      <c r="S9" s="51"/>
    </row>
    <row r="10" spans="1:19" ht="16.5" thickBot="1" x14ac:dyDescent="0.3">
      <c r="A10" s="65" t="s">
        <v>64</v>
      </c>
      <c r="B10" s="66"/>
      <c r="C10" s="67">
        <v>7096</v>
      </c>
      <c r="D10" s="68">
        <v>9516</v>
      </c>
      <c r="E10" s="67">
        <v>8647</v>
      </c>
      <c r="F10" s="68">
        <v>0</v>
      </c>
      <c r="G10" s="67">
        <v>0</v>
      </c>
      <c r="H10" s="68">
        <v>0</v>
      </c>
      <c r="I10" s="69">
        <v>0</v>
      </c>
      <c r="J10" s="70">
        <v>0</v>
      </c>
      <c r="K10" s="71">
        <v>0</v>
      </c>
      <c r="L10" s="68">
        <v>0</v>
      </c>
      <c r="M10" s="72">
        <v>0</v>
      </c>
      <c r="S10" s="51"/>
    </row>
    <row r="11" spans="1:19" ht="15.75" thickTop="1" x14ac:dyDescent="0.25"/>
    <row r="15" spans="1:19" x14ac:dyDescent="0.25">
      <c r="B15" s="73"/>
    </row>
    <row r="16" spans="1:19" x14ac:dyDescent="0.25">
      <c r="B16" s="73"/>
    </row>
    <row r="18" spans="1:16" x14ac:dyDescent="0.25">
      <c r="A18" s="73"/>
    </row>
    <row r="19" spans="1:16" x14ac:dyDescent="0.25">
      <c r="M19" t="s">
        <v>59</v>
      </c>
    </row>
    <row r="20" spans="1:16" x14ac:dyDescent="0.25">
      <c r="P20" t="s">
        <v>59</v>
      </c>
    </row>
    <row r="28" spans="1:16" x14ac:dyDescent="0.25">
      <c r="D28" s="74"/>
      <c r="E28" s="74"/>
      <c r="F28" s="74"/>
      <c r="G28" s="74"/>
      <c r="H28" s="74"/>
      <c r="I28" s="74"/>
      <c r="J28" s="74"/>
      <c r="K28" s="74"/>
      <c r="L28" s="74"/>
    </row>
  </sheetData>
  <mergeCells count="2">
    <mergeCell ref="A3:M4"/>
    <mergeCell ref="A5:B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K27" sqref="K27"/>
    </sheetView>
  </sheetViews>
  <sheetFormatPr baseColWidth="10" defaultRowHeight="12.75" x14ac:dyDescent="0.2"/>
  <cols>
    <col min="1" max="16384" width="11.42578125" style="75"/>
  </cols>
  <sheetData>
    <row r="2" spans="1:13" ht="12.75" customHeight="1" x14ac:dyDescent="0.2">
      <c r="A2" s="105" t="s">
        <v>65</v>
      </c>
      <c r="B2" s="106"/>
      <c r="C2" s="107"/>
      <c r="D2" s="107"/>
      <c r="E2" s="107"/>
      <c r="F2" s="107"/>
      <c r="G2" s="107"/>
      <c r="H2" s="107"/>
      <c r="I2" s="108"/>
      <c r="J2" s="108"/>
      <c r="K2" s="108"/>
      <c r="L2" s="108"/>
      <c r="M2" s="102"/>
    </row>
    <row r="3" spans="1:13" ht="13.5" customHeight="1" thickBot="1" x14ac:dyDescent="0.25">
      <c r="A3" s="109"/>
      <c r="B3" s="110"/>
      <c r="C3" s="111"/>
      <c r="D3" s="111"/>
      <c r="E3" s="111"/>
      <c r="F3" s="111"/>
      <c r="G3" s="111"/>
      <c r="H3" s="111"/>
      <c r="I3" s="112"/>
      <c r="J3" s="112"/>
      <c r="K3" s="112"/>
      <c r="L3" s="112"/>
      <c r="M3" s="104"/>
    </row>
    <row r="4" spans="1:13" ht="19.5" thickTop="1" thickBot="1" x14ac:dyDescent="0.3">
      <c r="A4" s="113"/>
      <c r="B4" s="114"/>
      <c r="C4" s="76">
        <v>2005</v>
      </c>
      <c r="D4" s="77">
        <v>2006</v>
      </c>
      <c r="E4" s="76">
        <v>2007</v>
      </c>
      <c r="F4" s="77">
        <v>2008</v>
      </c>
      <c r="G4" s="76">
        <v>2009</v>
      </c>
      <c r="H4" s="77">
        <v>2010</v>
      </c>
      <c r="I4" s="76">
        <v>2011</v>
      </c>
      <c r="J4" s="77">
        <v>2012</v>
      </c>
      <c r="K4" s="76">
        <v>2013</v>
      </c>
      <c r="L4" s="77">
        <v>2014</v>
      </c>
      <c r="M4" s="78">
        <v>2015</v>
      </c>
    </row>
    <row r="5" spans="1:13" ht="16.5" thickTop="1" x14ac:dyDescent="0.25">
      <c r="A5" s="115" t="s">
        <v>2</v>
      </c>
      <c r="B5" s="116"/>
      <c r="C5" s="79">
        <v>43585</v>
      </c>
      <c r="D5" s="80">
        <v>47553</v>
      </c>
      <c r="E5" s="79">
        <v>46239</v>
      </c>
      <c r="F5" s="80">
        <v>41622</v>
      </c>
      <c r="G5" s="79">
        <v>36968</v>
      </c>
      <c r="H5" s="80">
        <v>33630</v>
      </c>
      <c r="I5" s="79">
        <v>29897</v>
      </c>
      <c r="J5" s="80">
        <v>26865</v>
      </c>
      <c r="K5" s="79">
        <v>24037</v>
      </c>
      <c r="L5" s="80">
        <v>21759</v>
      </c>
      <c r="M5" s="81">
        <v>19478</v>
      </c>
    </row>
    <row r="6" spans="1:13" ht="15.75" x14ac:dyDescent="0.25">
      <c r="A6" s="83" t="s">
        <v>61</v>
      </c>
      <c r="B6" s="84"/>
      <c r="C6" s="85">
        <v>37692</v>
      </c>
      <c r="D6" s="82">
        <v>40962</v>
      </c>
      <c r="E6" s="85">
        <v>36955</v>
      </c>
      <c r="F6" s="82">
        <v>34814</v>
      </c>
      <c r="G6" s="85">
        <v>31504</v>
      </c>
      <c r="H6" s="82">
        <v>29452</v>
      </c>
      <c r="I6" s="85">
        <v>26587</v>
      </c>
      <c r="J6" s="82">
        <v>23449</v>
      </c>
      <c r="K6" s="85">
        <v>22087</v>
      </c>
      <c r="L6" s="82">
        <v>19210</v>
      </c>
      <c r="M6" s="86">
        <v>17392</v>
      </c>
    </row>
    <row r="7" spans="1:13" ht="15.75" x14ac:dyDescent="0.25">
      <c r="A7" s="83" t="s">
        <v>62</v>
      </c>
      <c r="B7" s="84"/>
      <c r="C7" s="85">
        <v>23563</v>
      </c>
      <c r="D7" s="82">
        <v>27914</v>
      </c>
      <c r="E7" s="85">
        <v>27422</v>
      </c>
      <c r="F7" s="82">
        <v>25758</v>
      </c>
      <c r="G7" s="85">
        <v>24635</v>
      </c>
      <c r="H7" s="82">
        <v>23259</v>
      </c>
      <c r="I7" s="85">
        <v>20338</v>
      </c>
      <c r="J7" s="82">
        <v>18649</v>
      </c>
      <c r="K7" s="85">
        <v>17253</v>
      </c>
      <c r="L7" s="82">
        <v>14881</v>
      </c>
      <c r="M7" s="86">
        <v>13866</v>
      </c>
    </row>
    <row r="8" spans="1:13" ht="15.75" x14ac:dyDescent="0.25">
      <c r="A8" s="101" t="s">
        <v>63</v>
      </c>
      <c r="B8" s="102"/>
      <c r="C8" s="85">
        <v>14129</v>
      </c>
      <c r="D8" s="82">
        <v>13048</v>
      </c>
      <c r="E8" s="85">
        <v>9533</v>
      </c>
      <c r="F8" s="82">
        <v>9056</v>
      </c>
      <c r="G8" s="85">
        <v>6869</v>
      </c>
      <c r="H8" s="82">
        <v>6281</v>
      </c>
      <c r="I8" s="85">
        <v>5689</v>
      </c>
      <c r="J8" s="82">
        <v>4800</v>
      </c>
      <c r="K8" s="85">
        <v>4834</v>
      </c>
      <c r="L8" s="82">
        <v>4329</v>
      </c>
      <c r="M8" s="86">
        <v>3307</v>
      </c>
    </row>
    <row r="9" spans="1:13" ht="16.5" thickBot="1" x14ac:dyDescent="0.3">
      <c r="A9" s="103" t="s">
        <v>64</v>
      </c>
      <c r="B9" s="104"/>
      <c r="C9" s="87">
        <v>1762</v>
      </c>
      <c r="D9" s="88">
        <v>1493</v>
      </c>
      <c r="E9" s="87">
        <v>581</v>
      </c>
      <c r="F9" s="88">
        <v>0</v>
      </c>
      <c r="G9" s="87">
        <v>0</v>
      </c>
      <c r="H9" s="88">
        <v>0</v>
      </c>
      <c r="I9" s="87">
        <v>0</v>
      </c>
      <c r="J9" s="88">
        <v>0</v>
      </c>
      <c r="K9" s="87">
        <v>0</v>
      </c>
      <c r="L9" s="88">
        <v>0</v>
      </c>
      <c r="M9" s="89">
        <v>0</v>
      </c>
    </row>
    <row r="10" spans="1:13" ht="13.5" thickTop="1" x14ac:dyDescent="0.2"/>
  </sheetData>
  <mergeCells count="5">
    <mergeCell ref="A8:B8"/>
    <mergeCell ref="A9:B9"/>
    <mergeCell ref="A2:M3"/>
    <mergeCell ref="A4:B4"/>
    <mergeCell ref="A5:B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60" zoomScaleNormal="60" workbookViewId="0">
      <selection activeCell="R5" sqref="R5:S5"/>
    </sheetView>
  </sheetViews>
  <sheetFormatPr baseColWidth="10" defaultRowHeight="15" x14ac:dyDescent="0.25"/>
  <sheetData>
    <row r="1" spans="1:11" ht="15.75" thickBot="1" x14ac:dyDescent="0.3">
      <c r="A1" s="27" t="s">
        <v>45</v>
      </c>
    </row>
    <row r="2" spans="1:11" ht="15.6" customHeight="1" x14ac:dyDescent="0.25">
      <c r="A2" s="118" t="s">
        <v>3</v>
      </c>
      <c r="B2" s="121" t="s">
        <v>0</v>
      </c>
      <c r="C2" s="122"/>
      <c r="D2" s="122"/>
      <c r="E2" s="122"/>
      <c r="F2" s="122"/>
      <c r="G2" s="122"/>
      <c r="H2" s="122"/>
      <c r="I2" s="123"/>
      <c r="J2" s="3"/>
    </row>
    <row r="3" spans="1:11" ht="15.75" thickBot="1" x14ac:dyDescent="0.3">
      <c r="A3" s="119"/>
      <c r="B3" s="124"/>
      <c r="C3" s="125"/>
      <c r="D3" s="125"/>
      <c r="E3" s="125"/>
      <c r="F3" s="125"/>
      <c r="G3" s="125"/>
      <c r="H3" s="125"/>
      <c r="I3" s="126"/>
      <c r="J3" s="3"/>
    </row>
    <row r="4" spans="1:11" x14ac:dyDescent="0.25">
      <c r="A4" s="119"/>
      <c r="B4" s="127" t="s">
        <v>5</v>
      </c>
      <c r="C4" s="127" t="s">
        <v>67</v>
      </c>
      <c r="D4" s="127" t="s">
        <v>68</v>
      </c>
      <c r="E4" s="127" t="s">
        <v>66</v>
      </c>
      <c r="F4" s="127" t="s">
        <v>6</v>
      </c>
      <c r="G4" s="4" t="s">
        <v>2</v>
      </c>
      <c r="H4" s="127" t="s">
        <v>18</v>
      </c>
      <c r="I4" s="127" t="s">
        <v>8</v>
      </c>
      <c r="J4" s="117"/>
    </row>
    <row r="5" spans="1:11" ht="24.75" thickBot="1" x14ac:dyDescent="0.3">
      <c r="A5" s="120"/>
      <c r="B5" s="128"/>
      <c r="C5" s="128"/>
      <c r="D5" s="128"/>
      <c r="E5" s="128"/>
      <c r="F5" s="128"/>
      <c r="G5" s="5" t="s">
        <v>7</v>
      </c>
      <c r="H5" s="128"/>
      <c r="I5" s="128"/>
      <c r="J5" s="117"/>
    </row>
    <row r="6" spans="1:11" ht="24.75" thickBot="1" x14ac:dyDescent="0.3">
      <c r="A6" s="6" t="s">
        <v>16</v>
      </c>
      <c r="B6" s="7">
        <v>1163</v>
      </c>
      <c r="C6" s="7">
        <v>106</v>
      </c>
      <c r="D6" s="7">
        <v>60</v>
      </c>
      <c r="E6" s="7">
        <v>14</v>
      </c>
      <c r="F6" s="7">
        <v>7</v>
      </c>
      <c r="G6" s="7">
        <v>1350</v>
      </c>
      <c r="H6" s="7">
        <v>98</v>
      </c>
      <c r="I6" s="8">
        <v>1448</v>
      </c>
      <c r="J6" s="3">
        <f>SUM(B6:F6)-G6</f>
        <v>0</v>
      </c>
      <c r="K6">
        <f>G6+H6-I6</f>
        <v>0</v>
      </c>
    </row>
    <row r="7" spans="1:11" ht="24.75" thickBot="1" x14ac:dyDescent="0.3">
      <c r="A7" s="6" t="s">
        <v>10</v>
      </c>
      <c r="B7" s="7">
        <v>1224</v>
      </c>
      <c r="C7" s="7">
        <v>63</v>
      </c>
      <c r="D7" s="7">
        <v>34</v>
      </c>
      <c r="E7" s="7">
        <v>23</v>
      </c>
      <c r="F7" s="7">
        <v>12</v>
      </c>
      <c r="G7" s="7">
        <v>1356</v>
      </c>
      <c r="H7" s="7">
        <v>92</v>
      </c>
      <c r="I7" s="8">
        <v>1448</v>
      </c>
      <c r="J7" s="3">
        <f t="shared" ref="J7:J14" si="0">SUM(B7:F7)-G7</f>
        <v>0</v>
      </c>
      <c r="K7">
        <f t="shared" ref="K7:K14" si="1">G7+H7-I7</f>
        <v>0</v>
      </c>
    </row>
    <row r="8" spans="1:11" ht="48.75" thickBot="1" x14ac:dyDescent="0.3">
      <c r="A8" s="6" t="s">
        <v>11</v>
      </c>
      <c r="B8" s="7">
        <v>1192</v>
      </c>
      <c r="C8" s="7">
        <v>76</v>
      </c>
      <c r="D8" s="7">
        <v>25</v>
      </c>
      <c r="E8" s="7">
        <v>39</v>
      </c>
      <c r="F8" s="7">
        <v>21</v>
      </c>
      <c r="G8" s="7">
        <v>1353</v>
      </c>
      <c r="H8" s="7">
        <v>95</v>
      </c>
      <c r="I8" s="8">
        <v>1448</v>
      </c>
      <c r="J8" s="3">
        <f t="shared" si="0"/>
        <v>0</v>
      </c>
      <c r="K8">
        <f t="shared" si="1"/>
        <v>0</v>
      </c>
    </row>
    <row r="9" spans="1:11" ht="24.75" thickBot="1" x14ac:dyDescent="0.3">
      <c r="A9" s="6" t="s">
        <v>15</v>
      </c>
      <c r="B9" s="7">
        <v>902</v>
      </c>
      <c r="C9" s="7">
        <v>202</v>
      </c>
      <c r="D9" s="7">
        <v>140</v>
      </c>
      <c r="E9" s="7">
        <v>83</v>
      </c>
      <c r="F9" s="7">
        <v>31</v>
      </c>
      <c r="G9" s="7">
        <v>1358</v>
      </c>
      <c r="H9" s="7">
        <v>90</v>
      </c>
      <c r="I9" s="8">
        <v>1448</v>
      </c>
      <c r="J9" s="3">
        <f t="shared" si="0"/>
        <v>0</v>
      </c>
      <c r="K9">
        <f t="shared" si="1"/>
        <v>0</v>
      </c>
    </row>
    <row r="10" spans="1:11" ht="24.75" thickBot="1" x14ac:dyDescent="0.3">
      <c r="A10" s="6" t="s">
        <v>13</v>
      </c>
      <c r="B10" s="7">
        <v>1133</v>
      </c>
      <c r="C10" s="7">
        <v>65</v>
      </c>
      <c r="D10" s="7">
        <v>46</v>
      </c>
      <c r="E10" s="7">
        <v>45</v>
      </c>
      <c r="F10" s="7">
        <v>56</v>
      </c>
      <c r="G10" s="7">
        <v>1345</v>
      </c>
      <c r="H10" s="7">
        <v>103</v>
      </c>
      <c r="I10" s="8">
        <v>1448</v>
      </c>
      <c r="J10" s="3">
        <f t="shared" si="0"/>
        <v>0</v>
      </c>
      <c r="K10">
        <f t="shared" si="1"/>
        <v>0</v>
      </c>
    </row>
    <row r="11" spans="1:11" ht="24.75" thickBot="1" x14ac:dyDescent="0.3">
      <c r="A11" s="6" t="s">
        <v>12</v>
      </c>
      <c r="B11" s="7">
        <v>984</v>
      </c>
      <c r="C11" s="7">
        <v>100</v>
      </c>
      <c r="D11" s="7">
        <v>80</v>
      </c>
      <c r="E11" s="7">
        <v>61</v>
      </c>
      <c r="F11" s="7">
        <v>129</v>
      </c>
      <c r="G11" s="7">
        <v>1354</v>
      </c>
      <c r="H11" s="7">
        <v>94</v>
      </c>
      <c r="I11" s="8">
        <v>1448</v>
      </c>
      <c r="J11" s="3">
        <f t="shared" si="0"/>
        <v>0</v>
      </c>
      <c r="K11">
        <f t="shared" si="1"/>
        <v>0</v>
      </c>
    </row>
    <row r="12" spans="1:11" ht="48.75" thickBot="1" x14ac:dyDescent="0.3">
      <c r="A12" s="6" t="s">
        <v>44</v>
      </c>
      <c r="B12" s="7">
        <v>809</v>
      </c>
      <c r="C12" s="7">
        <v>162</v>
      </c>
      <c r="D12" s="7">
        <v>126</v>
      </c>
      <c r="E12" s="7">
        <v>121</v>
      </c>
      <c r="F12" s="7">
        <v>140</v>
      </c>
      <c r="G12" s="7">
        <v>1358</v>
      </c>
      <c r="H12" s="7">
        <v>90</v>
      </c>
      <c r="I12" s="8">
        <v>1448</v>
      </c>
      <c r="J12" s="3">
        <f t="shared" si="0"/>
        <v>0</v>
      </c>
      <c r="K12">
        <f t="shared" si="1"/>
        <v>0</v>
      </c>
    </row>
    <row r="13" spans="1:11" ht="72.75" thickBot="1" x14ac:dyDescent="0.3">
      <c r="A13" s="6" t="s">
        <v>14</v>
      </c>
      <c r="B13" s="7">
        <v>740</v>
      </c>
      <c r="C13" s="7">
        <v>147</v>
      </c>
      <c r="D13" s="7">
        <v>149</v>
      </c>
      <c r="E13" s="7">
        <v>176</v>
      </c>
      <c r="F13" s="7">
        <v>147</v>
      </c>
      <c r="G13" s="7">
        <v>1359</v>
      </c>
      <c r="H13" s="7">
        <v>89</v>
      </c>
      <c r="I13" s="8">
        <v>1448</v>
      </c>
      <c r="J13" s="3">
        <f t="shared" si="0"/>
        <v>0</v>
      </c>
      <c r="K13">
        <f t="shared" si="1"/>
        <v>0</v>
      </c>
    </row>
    <row r="14" spans="1:11" ht="24.75" thickBot="1" x14ac:dyDescent="0.3">
      <c r="A14" s="6" t="s">
        <v>9</v>
      </c>
      <c r="B14" s="7">
        <v>95</v>
      </c>
      <c r="C14" s="7">
        <v>300</v>
      </c>
      <c r="D14" s="7">
        <v>350</v>
      </c>
      <c r="E14" s="7">
        <v>399</v>
      </c>
      <c r="F14" s="7">
        <v>263</v>
      </c>
      <c r="G14" s="7">
        <v>1407</v>
      </c>
      <c r="H14" s="7">
        <v>41</v>
      </c>
      <c r="I14" s="8">
        <v>1448</v>
      </c>
      <c r="J14" s="3">
        <f t="shared" si="0"/>
        <v>0</v>
      </c>
      <c r="K14">
        <f t="shared" si="1"/>
        <v>0</v>
      </c>
    </row>
    <row r="15" spans="1:11" x14ac:dyDescent="0.25">
      <c r="G15">
        <f>AVERAGE(G6:G14)</f>
        <v>1360</v>
      </c>
      <c r="H15">
        <f>AVERAGE(H6:H14)</f>
        <v>88</v>
      </c>
    </row>
  </sheetData>
  <sortState ref="L213:M225">
    <sortCondition descending="1" ref="L213:L225"/>
  </sortState>
  <mergeCells count="10">
    <mergeCell ref="J4:J5"/>
    <mergeCell ref="A2:A5"/>
    <mergeCell ref="B2:I3"/>
    <mergeCell ref="B4:B5"/>
    <mergeCell ref="C4:C5"/>
    <mergeCell ref="D4:D5"/>
    <mergeCell ref="E4:E5"/>
    <mergeCell ref="F4:F5"/>
    <mergeCell ref="H4:H5"/>
    <mergeCell ref="I4:I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G10" zoomScale="70" zoomScaleNormal="70" workbookViewId="0">
      <selection activeCell="V10" sqref="V10"/>
    </sheetView>
  </sheetViews>
  <sheetFormatPr baseColWidth="10" defaultRowHeight="15" x14ac:dyDescent="0.25"/>
  <sheetData>
    <row r="1" spans="1:12" x14ac:dyDescent="0.25">
      <c r="L1" s="28"/>
    </row>
    <row r="3" spans="1:12" ht="15.75" thickBot="1" x14ac:dyDescent="0.3">
      <c r="A3" s="27" t="s">
        <v>55</v>
      </c>
    </row>
    <row r="4" spans="1:12" ht="18.600000000000001" customHeight="1" x14ac:dyDescent="0.25">
      <c r="A4" s="118" t="s">
        <v>52</v>
      </c>
      <c r="B4" s="121" t="s">
        <v>0</v>
      </c>
      <c r="C4" s="122"/>
      <c r="D4" s="122"/>
      <c r="E4" s="122"/>
      <c r="F4" s="122"/>
      <c r="G4" s="122"/>
      <c r="H4" s="122"/>
      <c r="I4" s="123"/>
      <c r="J4" s="3"/>
    </row>
    <row r="5" spans="1:12" ht="15.75" thickBot="1" x14ac:dyDescent="0.3">
      <c r="A5" s="119"/>
      <c r="B5" s="124"/>
      <c r="C5" s="125"/>
      <c r="D5" s="125"/>
      <c r="E5" s="125"/>
      <c r="F5" s="125"/>
      <c r="G5" s="125"/>
      <c r="H5" s="125"/>
      <c r="I5" s="126"/>
      <c r="J5" s="3"/>
    </row>
    <row r="6" spans="1:12" ht="36.75" thickBot="1" x14ac:dyDescent="0.3">
      <c r="A6" s="120"/>
      <c r="B6" s="5" t="s">
        <v>29</v>
      </c>
      <c r="C6" s="5"/>
      <c r="D6" s="5"/>
      <c r="E6" s="5"/>
      <c r="F6" s="5" t="s">
        <v>30</v>
      </c>
      <c r="G6" s="5" t="s">
        <v>17</v>
      </c>
      <c r="H6" s="5" t="s">
        <v>18</v>
      </c>
      <c r="I6" s="93" t="s">
        <v>8</v>
      </c>
      <c r="J6" s="3"/>
    </row>
    <row r="7" spans="1:12" ht="15.75" thickBot="1" x14ac:dyDescent="0.3">
      <c r="A7" s="18" t="s">
        <v>53</v>
      </c>
      <c r="B7" s="7">
        <v>47</v>
      </c>
      <c r="C7" s="7">
        <v>95</v>
      </c>
      <c r="D7" s="7">
        <v>234</v>
      </c>
      <c r="E7" s="7">
        <v>365</v>
      </c>
      <c r="F7" s="7">
        <v>436</v>
      </c>
      <c r="G7" s="7">
        <v>1177</v>
      </c>
      <c r="H7" s="7">
        <v>271</v>
      </c>
      <c r="I7" s="8">
        <v>1448</v>
      </c>
      <c r="J7" s="3">
        <f>SUM(B7:F7)-G7</f>
        <v>0</v>
      </c>
      <c r="K7">
        <f>G7+H7-I7</f>
        <v>0</v>
      </c>
    </row>
    <row r="8" spans="1:12" ht="36.75" thickBot="1" x14ac:dyDescent="0.3">
      <c r="A8" s="18" t="s">
        <v>54</v>
      </c>
      <c r="B8" s="7">
        <v>49</v>
      </c>
      <c r="C8" s="7">
        <v>104</v>
      </c>
      <c r="D8" s="7">
        <v>247</v>
      </c>
      <c r="E8" s="7">
        <v>356</v>
      </c>
      <c r="F8" s="7">
        <v>371</v>
      </c>
      <c r="G8" s="7">
        <v>1127</v>
      </c>
      <c r="H8" s="7">
        <v>321</v>
      </c>
      <c r="I8" s="8">
        <v>1448</v>
      </c>
      <c r="J8" s="3">
        <f>SUM(B8:F8)-G8</f>
        <v>0</v>
      </c>
      <c r="K8">
        <f>G8+H8-I8</f>
        <v>0</v>
      </c>
    </row>
    <row r="9" spans="1:12" ht="24.75" thickBot="1" x14ac:dyDescent="0.3">
      <c r="A9" s="18" t="s">
        <v>49</v>
      </c>
      <c r="B9" s="7">
        <v>98</v>
      </c>
      <c r="C9" s="7">
        <v>233</v>
      </c>
      <c r="D9" s="7">
        <v>288</v>
      </c>
      <c r="E9" s="7">
        <v>255</v>
      </c>
      <c r="F9" s="7">
        <v>236</v>
      </c>
      <c r="G9" s="7">
        <v>1110</v>
      </c>
      <c r="H9" s="7">
        <v>338</v>
      </c>
      <c r="I9" s="8">
        <v>1448</v>
      </c>
      <c r="J9" s="3">
        <f>SUM(B9:F9)-G9</f>
        <v>0</v>
      </c>
      <c r="K9">
        <f>G9+H9-I9</f>
        <v>0</v>
      </c>
    </row>
    <row r="10" spans="1:12" ht="48" x14ac:dyDescent="0.25">
      <c r="A10" s="20" t="s">
        <v>50</v>
      </c>
      <c r="B10" s="23">
        <v>156</v>
      </c>
      <c r="C10" s="23">
        <v>245</v>
      </c>
      <c r="D10" s="23">
        <v>291</v>
      </c>
      <c r="E10" s="23">
        <v>211</v>
      </c>
      <c r="F10" s="23">
        <v>193</v>
      </c>
      <c r="G10" s="23">
        <v>1096</v>
      </c>
      <c r="H10" s="23">
        <v>352</v>
      </c>
      <c r="I10" s="23">
        <v>1448</v>
      </c>
      <c r="J10" s="3">
        <f>SUM(B10:F10)-G10</f>
        <v>0</v>
      </c>
      <c r="K10">
        <f>G10+H10-I10</f>
        <v>0</v>
      </c>
    </row>
    <row r="12" spans="1:12" ht="15.75" thickBot="1" x14ac:dyDescent="0.3">
      <c r="A12" s="27" t="s">
        <v>51</v>
      </c>
    </row>
    <row r="13" spans="1:12" ht="41.45" customHeight="1" x14ac:dyDescent="0.25">
      <c r="A13" s="129" t="s">
        <v>46</v>
      </c>
      <c r="B13" s="121" t="s">
        <v>1</v>
      </c>
      <c r="C13" s="122"/>
      <c r="D13" s="122"/>
      <c r="E13" s="122"/>
      <c r="F13" s="122"/>
      <c r="G13" s="122"/>
      <c r="H13" s="122"/>
      <c r="I13" s="123"/>
      <c r="J13" s="3"/>
    </row>
    <row r="14" spans="1:12" ht="15.75" thickBot="1" x14ac:dyDescent="0.3">
      <c r="A14" s="130"/>
      <c r="B14" s="124"/>
      <c r="C14" s="125"/>
      <c r="D14" s="125"/>
      <c r="E14" s="125"/>
      <c r="F14" s="125"/>
      <c r="G14" s="125"/>
      <c r="H14" s="125"/>
      <c r="I14" s="126"/>
      <c r="J14" s="3"/>
    </row>
    <row r="15" spans="1:12" ht="36.75" thickBot="1" x14ac:dyDescent="0.3">
      <c r="A15" s="131"/>
      <c r="B15" s="5" t="s">
        <v>29</v>
      </c>
      <c r="C15" s="5" t="s">
        <v>70</v>
      </c>
      <c r="D15" s="5" t="s">
        <v>27</v>
      </c>
      <c r="E15" s="5" t="s">
        <v>69</v>
      </c>
      <c r="F15" s="5" t="s">
        <v>30</v>
      </c>
      <c r="G15" s="5" t="s">
        <v>17</v>
      </c>
      <c r="H15" s="5" t="s">
        <v>47</v>
      </c>
      <c r="I15" s="93" t="s">
        <v>8</v>
      </c>
      <c r="J15" s="3"/>
    </row>
    <row r="16" spans="1:12" ht="15.75" thickBot="1" x14ac:dyDescent="0.3">
      <c r="A16" s="18" t="s">
        <v>48</v>
      </c>
      <c r="B16" s="7">
        <v>18</v>
      </c>
      <c r="C16" s="7">
        <v>40</v>
      </c>
      <c r="D16" s="7">
        <v>84</v>
      </c>
      <c r="E16" s="7">
        <v>197</v>
      </c>
      <c r="F16" s="7">
        <v>370</v>
      </c>
      <c r="G16" s="7">
        <v>709</v>
      </c>
      <c r="H16" s="7">
        <v>144</v>
      </c>
      <c r="I16" s="8">
        <v>853</v>
      </c>
      <c r="J16" s="3">
        <f>SUM(B16:F16)-G16</f>
        <v>0</v>
      </c>
      <c r="K16">
        <f>G16+H16-I16</f>
        <v>0</v>
      </c>
    </row>
    <row r="17" spans="1:11" ht="36" x14ac:dyDescent="0.25">
      <c r="A17" s="20" t="s">
        <v>54</v>
      </c>
      <c r="B17" s="23">
        <v>24</v>
      </c>
      <c r="C17" s="23">
        <v>46</v>
      </c>
      <c r="D17" s="23">
        <v>116</v>
      </c>
      <c r="E17" s="23">
        <v>206</v>
      </c>
      <c r="F17" s="23">
        <v>293</v>
      </c>
      <c r="G17" s="23">
        <v>685</v>
      </c>
      <c r="H17" s="23">
        <v>168</v>
      </c>
      <c r="I17" s="23">
        <v>853</v>
      </c>
      <c r="J17" s="3">
        <f>SUM(B17:F17)-G17</f>
        <v>0</v>
      </c>
      <c r="K17">
        <f>G17+H17-I17</f>
        <v>0</v>
      </c>
    </row>
    <row r="18" spans="1:11" ht="24.75" thickBot="1" x14ac:dyDescent="0.3">
      <c r="A18" s="18" t="s">
        <v>49</v>
      </c>
      <c r="B18" s="7">
        <v>58</v>
      </c>
      <c r="C18" s="7">
        <v>108</v>
      </c>
      <c r="D18" s="7">
        <v>173</v>
      </c>
      <c r="E18" s="7">
        <v>180</v>
      </c>
      <c r="F18" s="7">
        <v>127</v>
      </c>
      <c r="G18" s="7">
        <v>646</v>
      </c>
      <c r="H18" s="7">
        <v>207</v>
      </c>
      <c r="I18" s="8">
        <v>853</v>
      </c>
      <c r="J18" s="3">
        <f>SUM(B18:F18)-G18</f>
        <v>0</v>
      </c>
      <c r="K18">
        <f>G18+H18-I18</f>
        <v>0</v>
      </c>
    </row>
    <row r="19" spans="1:11" ht="48.75" thickBot="1" x14ac:dyDescent="0.3">
      <c r="A19" s="18" t="s">
        <v>50</v>
      </c>
      <c r="B19" s="7">
        <v>76</v>
      </c>
      <c r="C19" s="7">
        <v>149</v>
      </c>
      <c r="D19" s="7">
        <v>174</v>
      </c>
      <c r="E19" s="7">
        <v>140</v>
      </c>
      <c r="F19" s="7">
        <v>96</v>
      </c>
      <c r="G19" s="7">
        <v>635</v>
      </c>
      <c r="H19" s="7">
        <v>218</v>
      </c>
      <c r="I19" s="8">
        <v>853</v>
      </c>
      <c r="J19" s="3">
        <f>SUM(B19:F19)-G19</f>
        <v>0</v>
      </c>
      <c r="K19">
        <f>G19+H19-I19</f>
        <v>0</v>
      </c>
    </row>
    <row r="20" spans="1:11" ht="15.75" thickBot="1" x14ac:dyDescent="0.3">
      <c r="A20" s="27" t="s">
        <v>56</v>
      </c>
      <c r="B20" s="29"/>
      <c r="C20" s="29"/>
      <c r="D20" s="29"/>
      <c r="E20" s="29"/>
      <c r="F20" s="29"/>
      <c r="G20" s="29"/>
      <c r="H20" s="29"/>
      <c r="I20" s="29"/>
      <c r="J20" s="3"/>
    </row>
    <row r="21" spans="1:11" ht="41.45" customHeight="1" x14ac:dyDescent="0.25">
      <c r="A21" s="129" t="s">
        <v>46</v>
      </c>
      <c r="B21" s="121" t="s">
        <v>19</v>
      </c>
      <c r="C21" s="122"/>
      <c r="D21" s="122"/>
      <c r="E21" s="122"/>
      <c r="F21" s="122"/>
      <c r="G21" s="122"/>
      <c r="H21" s="122"/>
      <c r="I21" s="123"/>
      <c r="J21" s="3"/>
    </row>
    <row r="22" spans="1:11" ht="15.75" thickBot="1" x14ac:dyDescent="0.3">
      <c r="A22" s="130"/>
      <c r="B22" s="124"/>
      <c r="C22" s="125"/>
      <c r="D22" s="125"/>
      <c r="E22" s="125"/>
      <c r="F22" s="125"/>
      <c r="G22" s="125"/>
      <c r="H22" s="125"/>
      <c r="I22" s="126"/>
      <c r="J22" s="3"/>
    </row>
    <row r="23" spans="1:11" ht="36.75" thickBot="1" x14ac:dyDescent="0.3">
      <c r="A23" s="131"/>
      <c r="B23" s="5" t="s">
        <v>29</v>
      </c>
      <c r="C23" s="5" t="s">
        <v>70</v>
      </c>
      <c r="D23" s="5" t="s">
        <v>27</v>
      </c>
      <c r="E23" s="5" t="s">
        <v>69</v>
      </c>
      <c r="F23" s="5" t="s">
        <v>30</v>
      </c>
      <c r="G23" s="5" t="s">
        <v>17</v>
      </c>
      <c r="H23" s="5" t="s">
        <v>18</v>
      </c>
      <c r="I23" s="93" t="s">
        <v>8</v>
      </c>
      <c r="J23" s="3"/>
    </row>
    <row r="24" spans="1:11" ht="15.75" thickBot="1" x14ac:dyDescent="0.3">
      <c r="A24" s="18" t="s">
        <v>48</v>
      </c>
      <c r="B24" s="7">
        <v>7</v>
      </c>
      <c r="C24" s="7">
        <v>6</v>
      </c>
      <c r="D24" s="7">
        <v>24</v>
      </c>
      <c r="E24" s="7">
        <v>41</v>
      </c>
      <c r="F24" s="7">
        <v>68</v>
      </c>
      <c r="G24" s="7">
        <v>146</v>
      </c>
      <c r="H24" s="7">
        <v>13</v>
      </c>
      <c r="I24" s="8">
        <v>159</v>
      </c>
      <c r="J24" s="3">
        <f>SUM(B24:F24)-G24</f>
        <v>0</v>
      </c>
      <c r="K24">
        <f>G24+H24-I24</f>
        <v>0</v>
      </c>
    </row>
    <row r="25" spans="1:11" ht="36.75" thickBot="1" x14ac:dyDescent="0.3">
      <c r="A25" s="18" t="s">
        <v>54</v>
      </c>
      <c r="B25" s="7">
        <v>8</v>
      </c>
      <c r="C25" s="7">
        <v>18</v>
      </c>
      <c r="D25" s="7">
        <v>23</v>
      </c>
      <c r="E25" s="7">
        <v>42</v>
      </c>
      <c r="F25" s="7">
        <v>50</v>
      </c>
      <c r="G25" s="7">
        <v>141</v>
      </c>
      <c r="H25" s="7">
        <v>18</v>
      </c>
      <c r="I25" s="8">
        <v>159</v>
      </c>
      <c r="J25" s="3">
        <f>SUM(B25:F25)-G25</f>
        <v>0</v>
      </c>
      <c r="K25">
        <f>G25+H25-I25</f>
        <v>0</v>
      </c>
    </row>
    <row r="26" spans="1:11" ht="24.75" thickBot="1" x14ac:dyDescent="0.3">
      <c r="A26" s="20" t="s">
        <v>49</v>
      </c>
      <c r="B26" s="21">
        <v>12</v>
      </c>
      <c r="C26" s="21">
        <v>23</v>
      </c>
      <c r="D26" s="21">
        <v>45</v>
      </c>
      <c r="E26" s="21">
        <v>24</v>
      </c>
      <c r="F26" s="21">
        <v>27</v>
      </c>
      <c r="G26" s="21">
        <v>131</v>
      </c>
      <c r="H26" s="21">
        <v>28</v>
      </c>
      <c r="I26" s="21">
        <v>159</v>
      </c>
      <c r="J26" s="3">
        <f>SUM(B26:F26)-G26</f>
        <v>0</v>
      </c>
      <c r="K26">
        <f>G26+H26-I26</f>
        <v>0</v>
      </c>
    </row>
    <row r="27" spans="1:11" ht="48" x14ac:dyDescent="0.25">
      <c r="A27" s="20" t="s">
        <v>50</v>
      </c>
      <c r="B27" s="21">
        <v>21</v>
      </c>
      <c r="C27" s="21">
        <v>27</v>
      </c>
      <c r="D27" s="21">
        <v>37</v>
      </c>
      <c r="E27" s="21">
        <v>22</v>
      </c>
      <c r="F27" s="21">
        <v>23</v>
      </c>
      <c r="G27" s="21">
        <v>130</v>
      </c>
      <c r="H27" s="21">
        <v>29</v>
      </c>
      <c r="I27" s="21">
        <v>159</v>
      </c>
      <c r="J27" s="3">
        <f>SUM(B27:F27)-G27</f>
        <v>0</v>
      </c>
      <c r="K27">
        <f>G27+H27-I27</f>
        <v>0</v>
      </c>
    </row>
    <row r="28" spans="1:11" ht="15.75" thickBot="1" x14ac:dyDescent="0.3"/>
    <row r="29" spans="1:11" x14ac:dyDescent="0.25">
      <c r="A29" s="129" t="s">
        <v>46</v>
      </c>
      <c r="B29" s="121" t="s">
        <v>2</v>
      </c>
      <c r="C29" s="122"/>
      <c r="D29" s="122"/>
      <c r="E29" s="122"/>
      <c r="F29" s="122"/>
      <c r="G29" s="122"/>
      <c r="H29" s="122"/>
      <c r="I29" s="123"/>
    </row>
    <row r="30" spans="1:11" ht="15.75" thickBot="1" x14ac:dyDescent="0.3">
      <c r="A30" s="130"/>
      <c r="B30" s="124"/>
      <c r="C30" s="125"/>
      <c r="D30" s="125"/>
      <c r="E30" s="125"/>
      <c r="F30" s="125"/>
      <c r="G30" s="125"/>
      <c r="H30" s="125"/>
      <c r="I30" s="126"/>
    </row>
    <row r="31" spans="1:11" ht="36.75" thickBot="1" x14ac:dyDescent="0.3">
      <c r="A31" s="131"/>
      <c r="B31" s="5" t="s">
        <v>29</v>
      </c>
      <c r="C31" s="5" t="s">
        <v>70</v>
      </c>
      <c r="D31" s="5" t="s">
        <v>27</v>
      </c>
      <c r="E31" s="5" t="s">
        <v>69</v>
      </c>
      <c r="F31" s="5" t="s">
        <v>30</v>
      </c>
      <c r="G31" s="5" t="s">
        <v>17</v>
      </c>
      <c r="H31" s="5" t="s">
        <v>47</v>
      </c>
      <c r="I31" s="93" t="s">
        <v>8</v>
      </c>
    </row>
    <row r="32" spans="1:11" ht="48.75" thickBot="1" x14ac:dyDescent="0.3">
      <c r="A32" s="18" t="s">
        <v>50</v>
      </c>
      <c r="B32" s="7">
        <v>253</v>
      </c>
      <c r="C32" s="7">
        <v>421</v>
      </c>
      <c r="D32" s="7">
        <v>502</v>
      </c>
      <c r="E32" s="7">
        <v>373</v>
      </c>
      <c r="F32" s="7">
        <v>312</v>
      </c>
      <c r="G32" s="7">
        <v>1861</v>
      </c>
      <c r="H32" s="7">
        <v>599</v>
      </c>
      <c r="I32" s="7">
        <v>2460</v>
      </c>
      <c r="J32" s="3">
        <f>SUM(B32:F32)-G32</f>
        <v>0</v>
      </c>
      <c r="K32">
        <f>G32+H32-I32</f>
        <v>0</v>
      </c>
    </row>
    <row r="33" spans="1:11" ht="24.75" thickBot="1" x14ac:dyDescent="0.3">
      <c r="A33" s="20" t="s">
        <v>49</v>
      </c>
      <c r="B33" s="7">
        <v>168</v>
      </c>
      <c r="C33" s="7">
        <v>364</v>
      </c>
      <c r="D33" s="7">
        <v>506</v>
      </c>
      <c r="E33" s="7">
        <v>459</v>
      </c>
      <c r="F33" s="7">
        <v>390</v>
      </c>
      <c r="G33" s="7">
        <v>1887</v>
      </c>
      <c r="H33" s="7">
        <v>573</v>
      </c>
      <c r="I33" s="7">
        <v>2460</v>
      </c>
      <c r="J33" s="3">
        <f>SUM(B33:F33)-G33</f>
        <v>0</v>
      </c>
      <c r="K33">
        <f>G33+H33-I33</f>
        <v>0</v>
      </c>
    </row>
    <row r="34" spans="1:11" ht="36.75" thickBot="1" x14ac:dyDescent="0.3">
      <c r="A34" s="18" t="s">
        <v>54</v>
      </c>
      <c r="B34" s="7">
        <v>81</v>
      </c>
      <c r="C34" s="7">
        <v>168</v>
      </c>
      <c r="D34" s="7">
        <v>386</v>
      </c>
      <c r="E34" s="7">
        <v>604</v>
      </c>
      <c r="F34" s="7">
        <v>714</v>
      </c>
      <c r="G34" s="7">
        <v>1953</v>
      </c>
      <c r="H34" s="7">
        <v>507</v>
      </c>
      <c r="I34" s="7">
        <v>2460</v>
      </c>
      <c r="J34" s="3">
        <f>SUM(B34:F34)-G34</f>
        <v>0</v>
      </c>
      <c r="K34">
        <f>G34+H34-I34</f>
        <v>0</v>
      </c>
    </row>
    <row r="35" spans="1:11" ht="15.75" thickBot="1" x14ac:dyDescent="0.3">
      <c r="A35" s="18" t="s">
        <v>48</v>
      </c>
      <c r="B35" s="7">
        <v>72</v>
      </c>
      <c r="C35" s="7">
        <v>141</v>
      </c>
      <c r="D35" s="7">
        <v>342</v>
      </c>
      <c r="E35" s="7">
        <v>603</v>
      </c>
      <c r="F35" s="7">
        <v>874</v>
      </c>
      <c r="G35" s="7">
        <v>2032</v>
      </c>
      <c r="H35" s="7">
        <v>428</v>
      </c>
      <c r="I35" s="7">
        <v>2460</v>
      </c>
      <c r="J35" s="3">
        <f>SUM(B35:F35)-G35</f>
        <v>0</v>
      </c>
      <c r="K35">
        <f>G35+H35-I35</f>
        <v>0</v>
      </c>
    </row>
    <row r="36" spans="1:11" x14ac:dyDescent="0.25">
      <c r="G36" s="24">
        <f>AVERAGE(G32:G35)</f>
        <v>1933.25</v>
      </c>
      <c r="H36" s="24">
        <f>AVERAGE(H32:H35)</f>
        <v>526.75</v>
      </c>
    </row>
  </sheetData>
  <mergeCells count="8">
    <mergeCell ref="A29:A31"/>
    <mergeCell ref="B29:I30"/>
    <mergeCell ref="A21:A23"/>
    <mergeCell ref="B21:I22"/>
    <mergeCell ref="A4:A6"/>
    <mergeCell ref="B4:I5"/>
    <mergeCell ref="A13:A15"/>
    <mergeCell ref="B13:I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5"/>
  <sheetViews>
    <sheetView topLeftCell="K1" zoomScale="70" zoomScaleNormal="70" workbookViewId="0">
      <selection activeCell="AA6" sqref="AA6"/>
    </sheetView>
  </sheetViews>
  <sheetFormatPr baseColWidth="10" defaultRowHeight="15" x14ac:dyDescent="0.25"/>
  <cols>
    <col min="1" max="1" width="11.5703125" customWidth="1"/>
  </cols>
  <sheetData>
    <row r="4" spans="1:11" ht="15.75" thickBot="1" x14ac:dyDescent="0.3"/>
    <row r="5" spans="1:11" ht="18.600000000000001" customHeight="1" x14ac:dyDescent="0.25">
      <c r="A5" s="9" t="s">
        <v>20</v>
      </c>
      <c r="B5" s="2" t="s">
        <v>4</v>
      </c>
      <c r="C5" s="13"/>
      <c r="D5" s="13"/>
      <c r="E5" s="13"/>
      <c r="F5" s="13"/>
      <c r="G5" s="13"/>
      <c r="H5" s="13"/>
      <c r="I5" s="14"/>
      <c r="J5" s="3"/>
    </row>
    <row r="6" spans="1:11" ht="15.75" thickBot="1" x14ac:dyDescent="0.3">
      <c r="A6" s="10"/>
      <c r="B6" s="15"/>
      <c r="C6" s="16"/>
      <c r="D6" s="16"/>
      <c r="E6" s="16"/>
      <c r="F6" s="16"/>
      <c r="G6" s="16"/>
      <c r="H6" s="16"/>
      <c r="I6" s="17"/>
      <c r="J6" s="3"/>
    </row>
    <row r="7" spans="1:11" ht="36.75" thickBot="1" x14ac:dyDescent="0.3">
      <c r="A7" s="11" t="s">
        <v>28</v>
      </c>
      <c r="B7" s="5" t="s">
        <v>5</v>
      </c>
      <c r="C7" s="5" t="s">
        <v>67</v>
      </c>
      <c r="D7" s="5" t="s">
        <v>68</v>
      </c>
      <c r="E7" s="5" t="s">
        <v>66</v>
      </c>
      <c r="F7" s="5" t="s">
        <v>6</v>
      </c>
      <c r="G7" s="5" t="s">
        <v>17</v>
      </c>
      <c r="H7" s="5" t="s">
        <v>18</v>
      </c>
      <c r="I7" s="12" t="s">
        <v>8</v>
      </c>
      <c r="J7" t="s">
        <v>57</v>
      </c>
    </row>
    <row r="8" spans="1:11" ht="15.75" thickBot="1" x14ac:dyDescent="0.3">
      <c r="A8" s="19" t="s">
        <v>43</v>
      </c>
      <c r="B8" s="7">
        <v>379</v>
      </c>
      <c r="C8" s="7">
        <v>15</v>
      </c>
      <c r="D8" s="7">
        <v>18</v>
      </c>
      <c r="E8" s="7">
        <v>31</v>
      </c>
      <c r="F8" s="7">
        <v>106</v>
      </c>
      <c r="G8" s="7">
        <f t="shared" ref="G8:G12" si="0">SUM(B8:F8)</f>
        <v>549</v>
      </c>
      <c r="H8" s="7">
        <v>1911</v>
      </c>
      <c r="I8" s="8">
        <f t="shared" ref="I8:I12" si="1">SUM(G8:H8)</f>
        <v>2460</v>
      </c>
      <c r="J8" s="3">
        <v>1414</v>
      </c>
      <c r="K8" t="s">
        <v>26</v>
      </c>
    </row>
    <row r="9" spans="1:11" ht="36.75" thickBot="1" x14ac:dyDescent="0.3">
      <c r="A9" s="18" t="s">
        <v>24</v>
      </c>
      <c r="B9" s="7">
        <v>1255</v>
      </c>
      <c r="C9" s="7">
        <v>342</v>
      </c>
      <c r="D9" s="7">
        <v>204</v>
      </c>
      <c r="E9" s="7">
        <v>145</v>
      </c>
      <c r="F9" s="7">
        <v>151</v>
      </c>
      <c r="G9" s="7">
        <f t="shared" si="0"/>
        <v>2097</v>
      </c>
      <c r="H9" s="7">
        <v>363</v>
      </c>
      <c r="I9" s="8">
        <f t="shared" si="1"/>
        <v>2460</v>
      </c>
      <c r="J9" s="3">
        <v>1393</v>
      </c>
      <c r="K9" t="s">
        <v>21</v>
      </c>
    </row>
    <row r="10" spans="1:11" ht="36.75" thickBot="1" x14ac:dyDescent="0.3">
      <c r="A10" s="18" t="s">
        <v>22</v>
      </c>
      <c r="B10" s="7">
        <v>818</v>
      </c>
      <c r="C10" s="7">
        <v>428</v>
      </c>
      <c r="D10" s="7">
        <v>347</v>
      </c>
      <c r="E10" s="7">
        <v>358</v>
      </c>
      <c r="F10" s="7">
        <v>207</v>
      </c>
      <c r="G10" s="7">
        <f t="shared" si="0"/>
        <v>2158</v>
      </c>
      <c r="H10" s="7">
        <v>302</v>
      </c>
      <c r="I10" s="8">
        <f t="shared" si="1"/>
        <v>2460</v>
      </c>
      <c r="J10" s="3">
        <v>804</v>
      </c>
      <c r="K10" t="s">
        <v>23</v>
      </c>
    </row>
    <row r="11" spans="1:11" ht="24.75" thickBot="1" x14ac:dyDescent="0.3">
      <c r="A11" s="18" t="s">
        <v>25</v>
      </c>
      <c r="B11" s="7">
        <v>845</v>
      </c>
      <c r="C11" s="7">
        <v>350</v>
      </c>
      <c r="D11" s="7">
        <v>286</v>
      </c>
      <c r="E11" s="7">
        <v>333</v>
      </c>
      <c r="F11" s="7">
        <v>339</v>
      </c>
      <c r="G11" s="7">
        <f t="shared" si="0"/>
        <v>2153</v>
      </c>
      <c r="H11" s="7">
        <v>307</v>
      </c>
      <c r="I11" s="8">
        <f t="shared" si="1"/>
        <v>2460</v>
      </c>
      <c r="J11" s="3">
        <v>672</v>
      </c>
      <c r="K11" t="s">
        <v>25</v>
      </c>
    </row>
    <row r="12" spans="1:11" ht="36.75" thickBot="1" x14ac:dyDescent="0.3">
      <c r="A12" s="18" t="s">
        <v>23</v>
      </c>
      <c r="B12" s="7">
        <v>788</v>
      </c>
      <c r="C12" s="7">
        <v>321</v>
      </c>
      <c r="D12" s="7">
        <v>273</v>
      </c>
      <c r="E12" s="7">
        <v>329</v>
      </c>
      <c r="F12" s="7">
        <v>475</v>
      </c>
      <c r="G12" s="7">
        <f t="shared" si="0"/>
        <v>2186</v>
      </c>
      <c r="H12" s="7">
        <v>274</v>
      </c>
      <c r="I12" s="8">
        <f t="shared" si="1"/>
        <v>2460</v>
      </c>
      <c r="J12" s="3">
        <v>565</v>
      </c>
      <c r="K12" t="s">
        <v>22</v>
      </c>
    </row>
    <row r="13" spans="1:11" ht="36.75" thickBot="1" x14ac:dyDescent="0.3">
      <c r="A13" s="18" t="s">
        <v>21</v>
      </c>
      <c r="B13" s="7">
        <v>330</v>
      </c>
      <c r="C13" s="7">
        <v>259</v>
      </c>
      <c r="D13" s="7">
        <v>295</v>
      </c>
      <c r="E13" s="7">
        <v>451</v>
      </c>
      <c r="F13" s="7">
        <v>942</v>
      </c>
      <c r="G13" s="7">
        <f t="shared" ref="G13" si="2">SUM(B13:F13)</f>
        <v>2277</v>
      </c>
      <c r="H13" s="7">
        <v>183</v>
      </c>
      <c r="I13" s="8">
        <f t="shared" ref="I13" si="3">SUM(G13:H13)</f>
        <v>2460</v>
      </c>
      <c r="J13" s="3">
        <v>296</v>
      </c>
      <c r="K13" t="s">
        <v>24</v>
      </c>
    </row>
    <row r="14" spans="1:11" ht="48.75" thickBot="1" x14ac:dyDescent="0.3">
      <c r="A14" s="18" t="s">
        <v>26</v>
      </c>
      <c r="B14" s="7">
        <v>277</v>
      </c>
      <c r="C14" s="7">
        <v>261</v>
      </c>
      <c r="D14" s="7">
        <v>330</v>
      </c>
      <c r="E14" s="7">
        <v>509</v>
      </c>
      <c r="F14" s="7">
        <v>905</v>
      </c>
      <c r="G14" s="7">
        <f>SUM(B14:F14)</f>
        <v>2282</v>
      </c>
      <c r="H14" s="7">
        <v>178</v>
      </c>
      <c r="I14" s="8">
        <f>SUM(G14:H14)</f>
        <v>2460</v>
      </c>
      <c r="J14" s="3">
        <v>137</v>
      </c>
      <c r="K14" t="s">
        <v>43</v>
      </c>
    </row>
    <row r="15" spans="1:11" x14ac:dyDescent="0.25">
      <c r="G15" s="25">
        <f>AVERAGE(G8:G14)</f>
        <v>1957.4285714285713</v>
      </c>
      <c r="H15" s="26">
        <f>AVERAGE(H8:H14)</f>
        <v>502.57142857142856</v>
      </c>
    </row>
  </sheetData>
  <sortState ref="H251:I256">
    <sortCondition descending="1" ref="H251:H256"/>
  </sortState>
  <hyperlinks>
    <hyperlink ref="A8" location="_ftn1" display="_ftn1"/>
  </hyperlink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'2'!Druckbereich</vt:lpstr>
    </vt:vector>
  </TitlesOfParts>
  <Company>SUB Goettingen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Hillgert</dc:creator>
  <cp:lastModifiedBy>Kerstin</cp:lastModifiedBy>
  <cp:lastPrinted>2015-05-06T12:22:35Z</cp:lastPrinted>
  <dcterms:created xsi:type="dcterms:W3CDTF">2015-04-15T09:41:00Z</dcterms:created>
  <dcterms:modified xsi:type="dcterms:W3CDTF">2016-07-13T11:21:13Z</dcterms:modified>
</cp:coreProperties>
</file>